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02"/>
  <workbookPr codeName="ThisWorkbook" defaultThemeVersion="124226"/>
  <mc:AlternateContent xmlns:mc="http://schemas.openxmlformats.org/markup-compatibility/2006">
    <mc:Choice Requires="x15">
      <x15ac:absPath xmlns:x15ac="http://schemas.microsoft.com/office/spreadsheetml/2010/11/ac" url="https://kulturdir.sharepoint.com/sites/Kulturarvogmuseum/Shared Documents/Oppfølging av museer på kap. 328/Statistikk og rapportering/Statistikk og rapportering for 2025/"/>
    </mc:Choice>
  </mc:AlternateContent>
  <xr:revisionPtr revIDLastSave="0" documentId="8_{A5544122-2179-4DA7-BDA3-2CE8E675FACF}" xr6:coauthVersionLast="47" xr6:coauthVersionMax="47" xr10:uidLastSave="{00000000-0000-0000-0000-000000000000}"/>
  <bookViews>
    <workbookView xWindow="-110" yWindow="-110" windowWidth="38620" windowHeight="21100" xr2:uid="{00000000-000D-0000-FFFF-FFFF00000000}"/>
  </bookViews>
  <sheets>
    <sheet name="Om skjemaet" sheetId="16" r:id="rId1"/>
    <sheet name="Museet totalt" sheetId="13" r:id="rId2"/>
    <sheet name="Avdelinger" sheetId="14" r:id="rId3"/>
    <sheet name="Publikasjoner" sheetId="17" r:id="rId4"/>
    <sheet name="Lister" sheetId="15" r:id="rId5"/>
  </sheets>
  <definedNames>
    <definedName name="Arenakategorier">Lister!$B$1:$B$6</definedName>
    <definedName name="Arenastatus">Lister!$F$1:$F$2</definedName>
    <definedName name="dager">Lister!$C$1:$C$365</definedName>
    <definedName name="janei">Lister!$A$1:$A$2</definedName>
    <definedName name="Selskapsformer">Lister!$D$1:$D$11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33" i="13" l="1"/>
  <c r="D332" i="13"/>
  <c r="IT34" i="14"/>
  <c r="IU34" i="14"/>
  <c r="IU3" i="14"/>
  <c r="IT3" i="14"/>
  <c r="IU2" i="14"/>
  <c r="IT2" i="14"/>
  <c r="II2" i="14"/>
  <c r="IH2" i="14"/>
  <c r="GS2" i="14"/>
  <c r="BV2" i="14"/>
  <c r="HO3" i="14"/>
  <c r="HM3" i="14"/>
  <c r="HO2" i="14"/>
  <c r="HM2" i="14"/>
  <c r="HN2" i="14"/>
  <c r="HL2" i="14"/>
  <c r="HM34" i="14"/>
  <c r="F290" i="13" s="1"/>
  <c r="HN34" i="14"/>
  <c r="HO34" i="14"/>
  <c r="F291" i="13" s="1"/>
  <c r="IL34" i="14" l="1"/>
  <c r="D250" i="13" s="1"/>
  <c r="IL3" i="14"/>
  <c r="IL2" i="14"/>
  <c r="IG2" i="14"/>
  <c r="IW3" i="14"/>
  <c r="IV3" i="14"/>
  <c r="IS3" i="14"/>
  <c r="IR3" i="14"/>
  <c r="IW2" i="14"/>
  <c r="IV2" i="14"/>
  <c r="IS2" i="14"/>
  <c r="IR2" i="14"/>
  <c r="IQ2" i="14"/>
  <c r="IW34" i="14"/>
  <c r="D331" i="13" s="1"/>
  <c r="IV34" i="14"/>
  <c r="D330" i="13" s="1"/>
  <c r="IS34" i="14"/>
  <c r="D329" i="13" s="1"/>
  <c r="IR34" i="14"/>
  <c r="D328" i="13" s="1"/>
  <c r="C3" i="17"/>
  <c r="C4" i="17"/>
  <c r="C5" i="17"/>
  <c r="C6" i="17"/>
  <c r="C7" i="17"/>
  <c r="C8" i="17"/>
  <c r="C9" i="17"/>
  <c r="C10" i="17"/>
  <c r="C11" i="17"/>
  <c r="C12"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52" i="17"/>
  <c r="C53" i="17"/>
  <c r="C54" i="17"/>
  <c r="C55" i="17"/>
  <c r="C56" i="17"/>
  <c r="C57" i="17"/>
  <c r="C58" i="17"/>
  <c r="C59" i="17"/>
  <c r="C2" i="17"/>
  <c r="HU2" i="14"/>
  <c r="HU3" i="14"/>
  <c r="GP3" i="14"/>
  <c r="GO3" i="14"/>
  <c r="GN3" i="14"/>
  <c r="GM3" i="14"/>
  <c r="GF3" i="14"/>
  <c r="GE3" i="14"/>
  <c r="GD3" i="14"/>
  <c r="GC3" i="14"/>
  <c r="GK3" i="14"/>
  <c r="GJ3" i="14"/>
  <c r="GI3" i="14"/>
  <c r="GH3" i="14"/>
  <c r="GP2" i="14"/>
  <c r="GO2" i="14"/>
  <c r="GN2" i="14"/>
  <c r="GM2" i="14"/>
  <c r="GC2" i="14"/>
  <c r="GL2" i="14"/>
  <c r="GL33" i="14"/>
  <c r="GL32" i="14"/>
  <c r="GL31" i="14"/>
  <c r="GL30" i="14"/>
  <c r="GL29" i="14"/>
  <c r="GL28" i="14"/>
  <c r="GL27" i="14"/>
  <c r="GL26" i="14"/>
  <c r="GL25" i="14"/>
  <c r="GL24" i="14"/>
  <c r="GL23" i="14"/>
  <c r="GL22" i="14"/>
  <c r="GL21" i="14"/>
  <c r="GL20" i="14"/>
  <c r="GL19" i="14"/>
  <c r="GL18" i="14"/>
  <c r="GL17" i="14"/>
  <c r="GL16" i="14"/>
  <c r="GL15" i="14"/>
  <c r="GL14" i="14"/>
  <c r="GL13" i="14"/>
  <c r="GL12" i="14"/>
  <c r="GL11" i="14"/>
  <c r="GL10" i="14"/>
  <c r="GL9" i="14"/>
  <c r="GL8" i="14"/>
  <c r="GL7" i="14"/>
  <c r="GL6" i="14"/>
  <c r="GL5" i="14"/>
  <c r="GL4" i="14"/>
  <c r="GF2" i="14"/>
  <c r="GE2" i="14"/>
  <c r="GD2" i="14"/>
  <c r="GB2" i="14"/>
  <c r="GK2" i="14"/>
  <c r="GJ2" i="14"/>
  <c r="GI2" i="14"/>
  <c r="GH2" i="14"/>
  <c r="GG2" i="14"/>
  <c r="GA2" i="14"/>
  <c r="GB33" i="14"/>
  <c r="GB32" i="14"/>
  <c r="GB31" i="14"/>
  <c r="GB30" i="14"/>
  <c r="GB29" i="14"/>
  <c r="GB28" i="14"/>
  <c r="GB27" i="14"/>
  <c r="GB26" i="14"/>
  <c r="GB25" i="14"/>
  <c r="GB24" i="14"/>
  <c r="GB23" i="14"/>
  <c r="GB22" i="14"/>
  <c r="GB21" i="14"/>
  <c r="GB20" i="14"/>
  <c r="GB19" i="14"/>
  <c r="GB18" i="14"/>
  <c r="GB17" i="14"/>
  <c r="GB16" i="14"/>
  <c r="GB15" i="14"/>
  <c r="GB14" i="14"/>
  <c r="GB13" i="14"/>
  <c r="GB12" i="14"/>
  <c r="GB11" i="14"/>
  <c r="GB10" i="14"/>
  <c r="GB9" i="14"/>
  <c r="GB8" i="14"/>
  <c r="GB7" i="14"/>
  <c r="GB6" i="14"/>
  <c r="GB5" i="14"/>
  <c r="GB4" i="14"/>
  <c r="GG33" i="14"/>
  <c r="GG32" i="14"/>
  <c r="GG31" i="14"/>
  <c r="GG30" i="14"/>
  <c r="GG29" i="14"/>
  <c r="GG28" i="14"/>
  <c r="GG27" i="14"/>
  <c r="GG26" i="14"/>
  <c r="GG25" i="14"/>
  <c r="GG24" i="14"/>
  <c r="GG23" i="14"/>
  <c r="GG22" i="14"/>
  <c r="GG21" i="14"/>
  <c r="GG20" i="14"/>
  <c r="GG19" i="14"/>
  <c r="GG18" i="14"/>
  <c r="GG17" i="14"/>
  <c r="GG16" i="14"/>
  <c r="GG15" i="14"/>
  <c r="GG14" i="14"/>
  <c r="GG13" i="14"/>
  <c r="GG12" i="14"/>
  <c r="GG11" i="14"/>
  <c r="GG10" i="14"/>
  <c r="GG9" i="14"/>
  <c r="GG8" i="14"/>
  <c r="GG7" i="14"/>
  <c r="GG6" i="14"/>
  <c r="GG5" i="14"/>
  <c r="GG4" i="14"/>
  <c r="EL3" i="14"/>
  <c r="EK3" i="14"/>
  <c r="EL2" i="14"/>
  <c r="EK2" i="14"/>
  <c r="EJ2" i="14"/>
  <c r="EL34" i="14"/>
  <c r="H120" i="13" s="1"/>
  <c r="EK34" i="14"/>
  <c r="D120" i="13" s="1"/>
  <c r="DX2" i="14"/>
  <c r="DY2" i="14"/>
  <c r="DZ2" i="14"/>
  <c r="DY3" i="14"/>
  <c r="DZ3" i="14"/>
  <c r="DY34" i="14"/>
  <c r="DZ34" i="14"/>
  <c r="DP2" i="14"/>
  <c r="DS3" i="14"/>
  <c r="DR3" i="14"/>
  <c r="DQ3" i="14"/>
  <c r="DO3" i="14"/>
  <c r="DN3" i="14"/>
  <c r="DM3" i="14"/>
  <c r="DS2" i="14"/>
  <c r="DR2" i="14"/>
  <c r="DQ2" i="14"/>
  <c r="DO2" i="14"/>
  <c r="DN2" i="14"/>
  <c r="DM2" i="14"/>
  <c r="DL2" i="14"/>
  <c r="DO34" i="14"/>
  <c r="H118" i="13" s="1"/>
  <c r="DN34" i="14"/>
  <c r="F118" i="13" s="1"/>
  <c r="DM34" i="14"/>
  <c r="D118" i="13" s="1"/>
  <c r="DS34" i="14"/>
  <c r="H119" i="13" s="1"/>
  <c r="DR34" i="14"/>
  <c r="F119" i="13" s="1"/>
  <c r="DQ34" i="14"/>
  <c r="D119" i="13" s="1"/>
  <c r="CI34" i="14"/>
  <c r="D99" i="13" s="1"/>
  <c r="CI3" i="14"/>
  <c r="CI2" i="14"/>
  <c r="BY34" i="14"/>
  <c r="D87" i="13" s="1"/>
  <c r="BZ34" i="14"/>
  <c r="D88" i="13" s="1"/>
  <c r="CA34" i="14"/>
  <c r="D89" i="13" s="1"/>
  <c r="CA3" i="14"/>
  <c r="BZ3" i="14"/>
  <c r="BY3" i="14"/>
  <c r="CA2" i="14"/>
  <c r="BZ2" i="14"/>
  <c r="BY2" i="14"/>
  <c r="BO3" i="14"/>
  <c r="BN3" i="14"/>
  <c r="BL3" i="14"/>
  <c r="BM3" i="14"/>
  <c r="BK34" i="14"/>
  <c r="F72" i="13" s="1"/>
  <c r="BL34" i="14"/>
  <c r="D73" i="13" s="1"/>
  <c r="BM34" i="14"/>
  <c r="F73" i="13" s="1"/>
  <c r="BN34" i="14"/>
  <c r="D74" i="13" s="1"/>
  <c r="BO34" i="14"/>
  <c r="F74" i="13" s="1"/>
  <c r="BK3" i="14"/>
  <c r="BJ3" i="14"/>
  <c r="BJ34" i="14"/>
  <c r="D72" i="13" s="1"/>
  <c r="AU3" i="14"/>
  <c r="AU2" i="14"/>
  <c r="AT3" i="14"/>
  <c r="AT2" i="14"/>
  <c r="AS2" i="14"/>
  <c r="AR34" i="14"/>
  <c r="H169" i="13" s="1"/>
  <c r="AS34" i="14"/>
  <c r="AT34" i="14"/>
  <c r="F170" i="13" s="1"/>
  <c r="AR2" i="14"/>
  <c r="AR3" i="14"/>
  <c r="AO2" i="14"/>
  <c r="AO3" i="14" l="1"/>
  <c r="AO34" i="14"/>
  <c r="H168" i="13" s="1"/>
  <c r="AK3" i="14"/>
  <c r="AJ3" i="14"/>
  <c r="AI3" i="14"/>
  <c r="AK2" i="14"/>
  <c r="AJ2" i="14"/>
  <c r="AI2" i="14"/>
  <c r="AJ34" i="14"/>
  <c r="D53" i="13" s="1"/>
  <c r="AI34" i="14"/>
  <c r="D52" i="13" s="1"/>
  <c r="AK34" i="14"/>
  <c r="D54" i="13" s="1"/>
  <c r="AG2" i="14"/>
  <c r="L34" i="14"/>
  <c r="D14" i="13" s="1"/>
  <c r="M34" i="14"/>
  <c r="D15" i="13" s="1"/>
  <c r="N34" i="14"/>
  <c r="D16" i="13" s="1"/>
  <c r="O34" i="14"/>
  <c r="D17" i="13" s="1"/>
  <c r="P34" i="14"/>
  <c r="D18" i="13" s="1"/>
  <c r="P2" i="14"/>
  <c r="P3" i="14"/>
  <c r="O2" i="14"/>
  <c r="N2" i="14"/>
  <c r="M2" i="14"/>
  <c r="L2" i="14"/>
  <c r="O3" i="14"/>
  <c r="N3" i="14"/>
  <c r="M3" i="14"/>
  <c r="L3" i="14"/>
  <c r="D177" i="13"/>
  <c r="D185" i="13"/>
  <c r="D186" i="13"/>
  <c r="D187" i="13"/>
  <c r="D188" i="13"/>
  <c r="D189" i="13"/>
  <c r="D190" i="13"/>
  <c r="D191" i="13"/>
  <c r="D192" i="13"/>
  <c r="D193" i="13"/>
  <c r="D194" i="13"/>
  <c r="D195" i="13"/>
  <c r="D196" i="13"/>
  <c r="D197" i="13"/>
  <c r="D198" i="13"/>
  <c r="D199" i="13"/>
  <c r="D207" i="13"/>
  <c r="D208" i="13"/>
  <c r="D209" i="13"/>
  <c r="D210" i="13"/>
  <c r="D211" i="13"/>
  <c r="D212" i="13"/>
  <c r="D213" i="13"/>
  <c r="D214" i="13"/>
  <c r="D215" i="13"/>
  <c r="D216" i="13"/>
  <c r="D217" i="13"/>
  <c r="D218" i="13"/>
  <c r="D219" i="13"/>
  <c r="D220" i="13"/>
  <c r="D221" i="13"/>
  <c r="D229" i="13"/>
  <c r="D230" i="13"/>
  <c r="D231" i="13"/>
  <c r="D232" i="13"/>
  <c r="D233" i="13"/>
  <c r="D176" i="13"/>
  <c r="D178" i="13"/>
  <c r="D179" i="13"/>
  <c r="D180" i="13"/>
  <c r="D181" i="13"/>
  <c r="D182" i="13"/>
  <c r="D183" i="13"/>
  <c r="D184" i="13"/>
  <c r="D200" i="13"/>
  <c r="D201" i="13"/>
  <c r="D202" i="13"/>
  <c r="D203" i="13"/>
  <c r="D204" i="13"/>
  <c r="D205" i="13"/>
  <c r="D206" i="13"/>
  <c r="D222" i="13"/>
  <c r="D223" i="13"/>
  <c r="D224" i="13"/>
  <c r="D225" i="13"/>
  <c r="D226" i="13"/>
  <c r="D227" i="13"/>
  <c r="D228" i="13"/>
  <c r="GW2" i="14" l="1"/>
  <c r="AB2" i="14"/>
  <c r="AA2" i="14"/>
  <c r="Z2" i="14"/>
  <c r="IA3" i="14"/>
  <c r="HZ3" i="14"/>
  <c r="HW3" i="14"/>
  <c r="HR3" i="14"/>
  <c r="HQ3" i="14"/>
  <c r="HN3" i="14"/>
  <c r="HL3" i="14"/>
  <c r="HJ3" i="14"/>
  <c r="HI3" i="14"/>
  <c r="HG3" i="14"/>
  <c r="HE3" i="14"/>
  <c r="HD3" i="14"/>
  <c r="HC3" i="14"/>
  <c r="HA3" i="14"/>
  <c r="GZ3" i="14"/>
  <c r="GY3" i="14"/>
  <c r="GX3" i="14"/>
  <c r="GW3" i="14"/>
  <c r="GU3" i="14"/>
  <c r="GR3" i="14"/>
  <c r="GA3" i="14"/>
  <c r="FZ3" i="14"/>
  <c r="FY3" i="14"/>
  <c r="FX3" i="14"/>
  <c r="FV3" i="14"/>
  <c r="FU3" i="14"/>
  <c r="FT3" i="14"/>
  <c r="FS3" i="14"/>
  <c r="FQ3" i="14"/>
  <c r="FP3" i="14"/>
  <c r="FO3" i="14"/>
  <c r="FN3" i="14"/>
  <c r="FL3" i="14"/>
  <c r="FK3" i="14"/>
  <c r="FJ3" i="14"/>
  <c r="FI3" i="14"/>
  <c r="FG3" i="14"/>
  <c r="FF3" i="14"/>
  <c r="FE3" i="14"/>
  <c r="FD3" i="14"/>
  <c r="FB3" i="14"/>
  <c r="FA3" i="14"/>
  <c r="EZ3" i="14"/>
  <c r="EY3" i="14"/>
  <c r="EV3" i="14"/>
  <c r="ET3" i="14"/>
  <c r="ES3" i="14"/>
  <c r="ER3" i="14"/>
  <c r="EQ3" i="14"/>
  <c r="EP3" i="14"/>
  <c r="EN3" i="14"/>
  <c r="EI3" i="14"/>
  <c r="EH3" i="14"/>
  <c r="EG3" i="14"/>
  <c r="EE3" i="14"/>
  <c r="ED3" i="14"/>
  <c r="EC3" i="14"/>
  <c r="EA3" i="14"/>
  <c r="DW3" i="14"/>
  <c r="DV3" i="14"/>
  <c r="DU3" i="14"/>
  <c r="DK3" i="14"/>
  <c r="DJ3" i="14"/>
  <c r="DI3" i="14"/>
  <c r="DG3" i="14"/>
  <c r="DF3" i="14"/>
  <c r="DE3" i="14"/>
  <c r="DC3" i="14"/>
  <c r="DB3" i="14"/>
  <c r="DA3" i="14"/>
  <c r="CY3" i="14"/>
  <c r="CX3" i="14"/>
  <c r="CW3" i="14"/>
  <c r="CU3" i="14"/>
  <c r="CT3" i="14"/>
  <c r="CS3" i="14"/>
  <c r="CQ3" i="14"/>
  <c r="CP3" i="14"/>
  <c r="CO3" i="14"/>
  <c r="CK3" i="14"/>
  <c r="CH3" i="14"/>
  <c r="CG3" i="14"/>
  <c r="CF3" i="14"/>
  <c r="CE3" i="14"/>
  <c r="CD3" i="14"/>
  <c r="CB3" i="14"/>
  <c r="BX3" i="14"/>
  <c r="BW3" i="14"/>
  <c r="BV3" i="14"/>
  <c r="BU3" i="14"/>
  <c r="BT3" i="14"/>
  <c r="BS3" i="14"/>
  <c r="BQ3" i="14"/>
  <c r="BP3" i="14"/>
  <c r="BI3" i="14"/>
  <c r="BH3" i="14"/>
  <c r="BG3" i="14"/>
  <c r="BF3" i="14"/>
  <c r="BE3" i="14"/>
  <c r="BD3" i="14"/>
  <c r="BC3" i="14"/>
  <c r="BB3" i="14"/>
  <c r="BA3" i="14"/>
  <c r="AZ3" i="14"/>
  <c r="AY3" i="14"/>
  <c r="AX3" i="14"/>
  <c r="AS3" i="14"/>
  <c r="AQ3" i="14"/>
  <c r="AP3" i="14"/>
  <c r="AN3" i="14"/>
  <c r="AM3" i="14"/>
  <c r="AH3" i="14"/>
  <c r="AG3" i="14"/>
  <c r="AF3" i="14"/>
  <c r="AD3" i="14"/>
  <c r="AB3" i="14"/>
  <c r="AA3" i="14"/>
  <c r="Z3" i="14"/>
  <c r="X3" i="14"/>
  <c r="W3" i="14"/>
  <c r="V3" i="14"/>
  <c r="IA2" i="14"/>
  <c r="HZ2" i="14"/>
  <c r="HY2" i="14"/>
  <c r="HX2" i="14"/>
  <c r="HT2" i="14"/>
  <c r="HS2" i="14"/>
  <c r="HW2" i="14"/>
  <c r="HR2" i="14"/>
  <c r="HQ2" i="14"/>
  <c r="HP2" i="14"/>
  <c r="HK2" i="14"/>
  <c r="HJ2" i="14"/>
  <c r="HI2" i="14"/>
  <c r="HH2" i="14"/>
  <c r="HG2" i="14"/>
  <c r="HF2" i="14"/>
  <c r="HE2" i="14"/>
  <c r="HD2" i="14"/>
  <c r="HC2" i="14"/>
  <c r="HB2" i="14"/>
  <c r="HA2" i="14"/>
  <c r="GZ2" i="14"/>
  <c r="GY2" i="14"/>
  <c r="GX2" i="14"/>
  <c r="GV2" i="14"/>
  <c r="GU2" i="14"/>
  <c r="GT2" i="14"/>
  <c r="GR2" i="14"/>
  <c r="FZ2" i="14"/>
  <c r="FY2" i="14"/>
  <c r="FX2" i="14"/>
  <c r="FV2" i="14"/>
  <c r="FU2" i="14"/>
  <c r="FT2" i="14"/>
  <c r="FS2" i="14"/>
  <c r="FQ2" i="14"/>
  <c r="FP2" i="14"/>
  <c r="FO2" i="14"/>
  <c r="FN2" i="14"/>
  <c r="FL2" i="14"/>
  <c r="FK2" i="14"/>
  <c r="FJ2" i="14"/>
  <c r="FI2" i="14"/>
  <c r="FW2" i="14"/>
  <c r="FR2" i="14"/>
  <c r="FM2" i="14"/>
  <c r="FH2" i="14"/>
  <c r="FC2" i="14"/>
  <c r="EX2" i="14"/>
  <c r="FG2" i="14"/>
  <c r="FF2" i="14"/>
  <c r="FE2" i="14"/>
  <c r="FD2" i="14"/>
  <c r="FB2" i="14"/>
  <c r="FA2" i="14"/>
  <c r="EZ2" i="14"/>
  <c r="EY2" i="14"/>
  <c r="EV2" i="14"/>
  <c r="ET2" i="14"/>
  <c r="ES2" i="14"/>
  <c r="ER2" i="14"/>
  <c r="EQ2" i="14"/>
  <c r="EP2" i="14"/>
  <c r="EO2" i="14"/>
  <c r="EN2" i="14"/>
  <c r="EH2" i="14"/>
  <c r="EO4" i="14"/>
  <c r="EO5" i="14"/>
  <c r="EO6" i="14"/>
  <c r="EO7" i="14"/>
  <c r="EO8" i="14"/>
  <c r="EO9" i="14"/>
  <c r="EO10" i="14"/>
  <c r="EO11" i="14"/>
  <c r="EO12" i="14"/>
  <c r="EO13" i="14"/>
  <c r="EO14" i="14"/>
  <c r="EO15" i="14"/>
  <c r="EO16" i="14"/>
  <c r="EO17" i="14"/>
  <c r="EO18" i="14"/>
  <c r="EO19" i="14"/>
  <c r="EO20" i="14"/>
  <c r="EO21" i="14"/>
  <c r="EO22" i="14"/>
  <c r="EO23" i="14"/>
  <c r="EO24" i="14"/>
  <c r="EO25" i="14"/>
  <c r="EO26" i="14"/>
  <c r="EO27" i="14"/>
  <c r="EO28" i="14"/>
  <c r="EO29" i="14"/>
  <c r="EO30" i="14"/>
  <c r="EO31" i="14"/>
  <c r="EO32" i="14"/>
  <c r="EO33" i="14"/>
  <c r="EI2" i="14"/>
  <c r="EG2" i="14"/>
  <c r="EE2" i="14"/>
  <c r="ED2" i="14"/>
  <c r="EC2" i="14"/>
  <c r="EA2" i="14"/>
  <c r="EF2" i="14"/>
  <c r="EB2" i="14"/>
  <c r="DT2" i="14"/>
  <c r="DH2" i="14"/>
  <c r="DD2" i="14"/>
  <c r="CZ2" i="14"/>
  <c r="CV2" i="14"/>
  <c r="CR2" i="14"/>
  <c r="DW2" i="14"/>
  <c r="DV2" i="14"/>
  <c r="DU2" i="14"/>
  <c r="DK2" i="14"/>
  <c r="DJ2" i="14"/>
  <c r="DI2" i="14"/>
  <c r="DG2" i="14"/>
  <c r="DF2" i="14"/>
  <c r="DE2" i="14"/>
  <c r="DC2" i="14"/>
  <c r="DB2" i="14"/>
  <c r="DA2" i="14"/>
  <c r="CY2" i="14"/>
  <c r="CX2" i="14"/>
  <c r="CQ2" i="14"/>
  <c r="CU2" i="14"/>
  <c r="CT2" i="14"/>
  <c r="CP2" i="14"/>
  <c r="CW2" i="14"/>
  <c r="CS2" i="14"/>
  <c r="CO2" i="14"/>
  <c r="CN2" i="14"/>
  <c r="CM2" i="14"/>
  <c r="CL2" i="14"/>
  <c r="CK2" i="14"/>
  <c r="CJ2" i="14"/>
  <c r="CH2" i="14"/>
  <c r="CG2" i="14"/>
  <c r="CF2" i="14"/>
  <c r="CE2" i="14"/>
  <c r="CD2" i="14"/>
  <c r="CC2" i="14"/>
  <c r="CB2" i="14"/>
  <c r="BX2" i="14"/>
  <c r="BW2" i="14"/>
  <c r="BU2" i="14"/>
  <c r="BT2" i="14"/>
  <c r="BS2" i="14"/>
  <c r="BR2" i="14"/>
  <c r="AX2" i="14"/>
  <c r="BQ2" i="14"/>
  <c r="BP2" i="14"/>
  <c r="BI2" i="14"/>
  <c r="BH2" i="14"/>
  <c r="BG2" i="14"/>
  <c r="BF2" i="14"/>
  <c r="BE2" i="14"/>
  <c r="BD2" i="14"/>
  <c r="BC2" i="14"/>
  <c r="BB2" i="14"/>
  <c r="BA2" i="14"/>
  <c r="AZ2" i="14"/>
  <c r="AY2" i="14"/>
  <c r="AW2" i="14"/>
  <c r="AV2" i="14"/>
  <c r="AP2" i="14"/>
  <c r="AN2" i="14"/>
  <c r="AQ2" i="14"/>
  <c r="AM2" i="14"/>
  <c r="AL2" i="14"/>
  <c r="AH2" i="14"/>
  <c r="AF2" i="14"/>
  <c r="AE2" i="14"/>
  <c r="AD2" i="14"/>
  <c r="AC2" i="14"/>
  <c r="X2" i="14"/>
  <c r="W2" i="14"/>
  <c r="V2" i="14"/>
  <c r="T3" i="14"/>
  <c r="S3" i="14"/>
  <c r="R3" i="14"/>
  <c r="Q3" i="14"/>
  <c r="K3" i="14"/>
  <c r="J3" i="14"/>
  <c r="I3" i="14"/>
  <c r="H3" i="14"/>
  <c r="G3" i="14"/>
  <c r="F3" i="14"/>
  <c r="E3" i="14"/>
  <c r="U2" i="14"/>
  <c r="T2" i="14"/>
  <c r="S2" i="14"/>
  <c r="R2" i="14"/>
  <c r="Q2" i="14"/>
  <c r="K2" i="14"/>
  <c r="J2" i="14"/>
  <c r="I2" i="14"/>
  <c r="H2" i="14"/>
  <c r="G2" i="14"/>
  <c r="F2" i="14"/>
  <c r="E2" i="14"/>
  <c r="D2" i="14"/>
  <c r="C2" i="14"/>
  <c r="IP3" i="14"/>
  <c r="IO3" i="14"/>
  <c r="IP2" i="14"/>
  <c r="IO2" i="14"/>
  <c r="IN2" i="14"/>
  <c r="IM2" i="14"/>
  <c r="IJ3" i="14"/>
  <c r="IK3" i="14"/>
  <c r="II3" i="14"/>
  <c r="IH3" i="14"/>
  <c r="IK2" i="14"/>
  <c r="IJ2" i="14"/>
  <c r="IF3" i="14"/>
  <c r="IE3" i="14"/>
  <c r="ID3" i="14"/>
  <c r="IF2" i="14"/>
  <c r="IE2" i="14"/>
  <c r="ID2" i="14"/>
  <c r="HV6" i="14"/>
  <c r="HV7" i="14"/>
  <c r="HV8" i="14"/>
  <c r="HV9" i="14"/>
  <c r="HV10" i="14"/>
  <c r="HV11" i="14"/>
  <c r="HV12" i="14"/>
  <c r="HV13" i="14"/>
  <c r="HV14" i="14"/>
  <c r="HV15" i="14"/>
  <c r="HV16" i="14"/>
  <c r="HV17" i="14"/>
  <c r="HV18" i="14"/>
  <c r="HV19" i="14"/>
  <c r="HV20" i="14"/>
  <c r="HV21" i="14"/>
  <c r="HV22" i="14"/>
  <c r="HV23" i="14"/>
  <c r="HV24" i="14"/>
  <c r="HV25" i="14"/>
  <c r="HV26" i="14"/>
  <c r="HV27" i="14"/>
  <c r="HV28" i="14"/>
  <c r="HV29" i="14"/>
  <c r="HV30" i="14"/>
  <c r="HV31" i="14"/>
  <c r="HV32" i="14"/>
  <c r="HV33" i="14"/>
  <c r="HV4" i="14"/>
  <c r="GQ6" i="14"/>
  <c r="GQ7" i="14"/>
  <c r="GQ8" i="14"/>
  <c r="GQ9" i="14"/>
  <c r="GQ10" i="14"/>
  <c r="GQ11" i="14"/>
  <c r="GQ12" i="14"/>
  <c r="GQ13" i="14"/>
  <c r="GQ14" i="14"/>
  <c r="GQ15" i="14"/>
  <c r="GQ16" i="14"/>
  <c r="GQ17" i="14"/>
  <c r="GQ18" i="14"/>
  <c r="GQ19" i="14"/>
  <c r="GQ20" i="14"/>
  <c r="GQ21" i="14"/>
  <c r="GQ22" i="14"/>
  <c r="GQ23" i="14"/>
  <c r="GQ24" i="14"/>
  <c r="GQ25" i="14"/>
  <c r="GQ26" i="14"/>
  <c r="GQ27" i="14"/>
  <c r="GQ28" i="14"/>
  <c r="GQ29" i="14"/>
  <c r="GQ30" i="14"/>
  <c r="GQ31" i="14"/>
  <c r="GQ32" i="14"/>
  <c r="GQ33" i="14"/>
  <c r="FW24" i="14"/>
  <c r="FW25" i="14"/>
  <c r="FW26" i="14"/>
  <c r="FW27" i="14"/>
  <c r="FW28" i="14"/>
  <c r="FW29" i="14"/>
  <c r="FW30" i="14"/>
  <c r="FW31" i="14"/>
  <c r="FW32" i="14"/>
  <c r="FW33" i="14"/>
  <c r="FW23" i="14"/>
  <c r="FW6" i="14"/>
  <c r="FW7" i="14"/>
  <c r="FW8" i="14"/>
  <c r="FW9" i="14"/>
  <c r="FW10" i="14"/>
  <c r="FW11" i="14"/>
  <c r="FW12" i="14"/>
  <c r="FW13" i="14"/>
  <c r="FW14" i="14"/>
  <c r="FW15" i="14"/>
  <c r="FW16" i="14"/>
  <c r="FW17" i="14"/>
  <c r="FW18" i="14"/>
  <c r="FW19" i="14"/>
  <c r="FW20" i="14"/>
  <c r="FW21" i="14"/>
  <c r="FW22" i="14"/>
  <c r="FR6" i="14"/>
  <c r="FR7" i="14"/>
  <c r="FR8" i="14"/>
  <c r="FR9" i="14"/>
  <c r="FR10" i="14"/>
  <c r="FR11" i="14"/>
  <c r="FR12" i="14"/>
  <c r="FR13" i="14"/>
  <c r="FR14" i="14"/>
  <c r="FR15" i="14"/>
  <c r="FR16" i="14"/>
  <c r="FR17" i="14"/>
  <c r="FR18" i="14"/>
  <c r="FR19" i="14"/>
  <c r="FR20" i="14"/>
  <c r="FR21" i="14"/>
  <c r="FR22" i="14"/>
  <c r="FR23" i="14"/>
  <c r="FR24" i="14"/>
  <c r="FR25" i="14"/>
  <c r="FR26" i="14"/>
  <c r="FR27" i="14"/>
  <c r="FR28" i="14"/>
  <c r="FR29" i="14"/>
  <c r="FR30" i="14"/>
  <c r="FR31" i="14"/>
  <c r="FR32" i="14"/>
  <c r="FM24" i="14"/>
  <c r="FM25" i="14"/>
  <c r="FM26" i="14"/>
  <c r="FM27" i="14"/>
  <c r="FM28" i="14"/>
  <c r="FM29" i="14"/>
  <c r="FM30" i="14"/>
  <c r="FM31" i="14"/>
  <c r="FM32" i="14"/>
  <c r="FH6" i="14"/>
  <c r="FH7" i="14"/>
  <c r="FH8" i="14"/>
  <c r="FH9" i="14"/>
  <c r="FH10" i="14"/>
  <c r="FH11" i="14"/>
  <c r="FH12" i="14"/>
  <c r="FH13" i="14"/>
  <c r="FH14" i="14"/>
  <c r="FH15" i="14"/>
  <c r="FH16" i="14"/>
  <c r="FH17" i="14"/>
  <c r="FH18" i="14"/>
  <c r="FH19" i="14"/>
  <c r="FH20" i="14"/>
  <c r="FH21" i="14"/>
  <c r="FH22" i="14"/>
  <c r="FH23" i="14"/>
  <c r="FH24" i="14"/>
  <c r="FH25" i="14"/>
  <c r="FH26" i="14"/>
  <c r="FH27" i="14"/>
  <c r="FH28" i="14"/>
  <c r="FH29" i="14"/>
  <c r="FH30" i="14"/>
  <c r="FH31" i="14"/>
  <c r="FH32" i="14"/>
  <c r="FH33" i="14"/>
  <c r="FC6" i="14"/>
  <c r="FC7" i="14"/>
  <c r="FC8" i="14"/>
  <c r="FC9" i="14"/>
  <c r="FC10" i="14"/>
  <c r="FC11" i="14"/>
  <c r="FC12" i="14"/>
  <c r="FC13" i="14"/>
  <c r="FC14" i="14"/>
  <c r="FC15" i="14"/>
  <c r="FC16" i="14"/>
  <c r="FC17" i="14"/>
  <c r="FC18" i="14"/>
  <c r="FC19" i="14"/>
  <c r="FC20" i="14"/>
  <c r="FC21" i="14"/>
  <c r="FC22" i="14"/>
  <c r="FC23" i="14"/>
  <c r="FC24" i="14"/>
  <c r="FC25" i="14"/>
  <c r="FC26" i="14"/>
  <c r="FC27" i="14"/>
  <c r="FC28" i="14"/>
  <c r="FC29" i="14"/>
  <c r="FC30" i="14"/>
  <c r="FC31" i="14"/>
  <c r="FC32" i="14"/>
  <c r="FC33" i="14"/>
  <c r="EX6" i="14"/>
  <c r="EX7" i="14"/>
  <c r="EX8" i="14"/>
  <c r="EX9" i="14"/>
  <c r="EX10" i="14"/>
  <c r="EX11" i="14"/>
  <c r="EX12" i="14"/>
  <c r="EX13" i="14"/>
  <c r="EX14" i="14"/>
  <c r="EX15" i="14"/>
  <c r="EX16" i="14"/>
  <c r="EX17" i="14"/>
  <c r="EX18" i="14"/>
  <c r="EX19" i="14"/>
  <c r="EX20" i="14"/>
  <c r="EX21" i="14"/>
  <c r="EX22" i="14"/>
  <c r="EX23" i="14"/>
  <c r="EX24" i="14"/>
  <c r="EX25" i="14"/>
  <c r="EX26" i="14"/>
  <c r="EX27" i="14"/>
  <c r="EX28" i="14"/>
  <c r="EX29" i="14"/>
  <c r="EX30" i="14"/>
  <c r="EX31" i="14"/>
  <c r="EX32" i="14"/>
  <c r="EU6" i="14"/>
  <c r="EU7" i="14"/>
  <c r="EU8" i="14"/>
  <c r="EU9" i="14"/>
  <c r="EU10" i="14"/>
  <c r="EU11" i="14"/>
  <c r="EU12" i="14"/>
  <c r="EU13" i="14"/>
  <c r="EU14" i="14"/>
  <c r="EU15" i="14"/>
  <c r="EU16" i="14"/>
  <c r="EU17" i="14"/>
  <c r="EU18" i="14"/>
  <c r="EU19" i="14"/>
  <c r="EU20" i="14"/>
  <c r="EU21" i="14"/>
  <c r="EU22" i="14"/>
  <c r="EU23" i="14"/>
  <c r="EU24" i="14"/>
  <c r="EU25" i="14"/>
  <c r="EU26" i="14"/>
  <c r="EU27" i="14"/>
  <c r="EU28" i="14"/>
  <c r="EU29" i="14"/>
  <c r="EU30" i="14"/>
  <c r="EU31" i="14"/>
  <c r="EU32" i="14"/>
  <c r="EU33" i="14"/>
  <c r="AE6" i="14"/>
  <c r="AE7" i="14"/>
  <c r="AE8" i="14"/>
  <c r="AE9" i="14"/>
  <c r="AE10" i="14"/>
  <c r="AE11" i="14"/>
  <c r="AE12" i="14"/>
  <c r="AE13" i="14"/>
  <c r="AE14" i="14"/>
  <c r="AE15" i="14"/>
  <c r="AE16" i="14"/>
  <c r="AE17" i="14"/>
  <c r="AE18" i="14"/>
  <c r="AE19" i="14"/>
  <c r="AE20" i="14"/>
  <c r="AE21" i="14"/>
  <c r="AE22" i="14"/>
  <c r="AE23" i="14"/>
  <c r="AE24" i="14"/>
  <c r="AE25" i="14"/>
  <c r="AE26" i="14"/>
  <c r="AE27" i="14"/>
  <c r="AE28" i="14"/>
  <c r="AE29" i="14"/>
  <c r="AE30" i="14"/>
  <c r="AE31" i="14"/>
  <c r="AE32" i="14"/>
  <c r="AE33" i="14"/>
  <c r="CJ21" i="14"/>
  <c r="CJ22" i="14"/>
  <c r="CJ23" i="14"/>
  <c r="CJ24" i="14"/>
  <c r="CJ25" i="14"/>
  <c r="CJ26" i="14"/>
  <c r="CJ27" i="14"/>
  <c r="CJ28" i="14"/>
  <c r="CJ29" i="14"/>
  <c r="CJ30" i="14"/>
  <c r="CJ31" i="14"/>
  <c r="CJ32" i="14"/>
  <c r="CJ33" i="14"/>
  <c r="CJ4" i="14"/>
  <c r="CJ5" i="14"/>
  <c r="CJ6" i="14"/>
  <c r="CJ7" i="14"/>
  <c r="CJ8" i="14"/>
  <c r="CJ9" i="14"/>
  <c r="CJ10" i="14"/>
  <c r="CJ11" i="14"/>
  <c r="CJ12" i="14"/>
  <c r="CJ13" i="14"/>
  <c r="CJ14" i="14"/>
  <c r="CJ15" i="14"/>
  <c r="CJ16" i="14"/>
  <c r="CJ17" i="14"/>
  <c r="CJ18" i="14"/>
  <c r="CJ19" i="14"/>
  <c r="CJ20" i="14"/>
  <c r="B25" i="14"/>
  <c r="EM25" i="14"/>
  <c r="HY25" i="14"/>
  <c r="B24" i="14"/>
  <c r="EM24" i="14"/>
  <c r="HY24" i="14"/>
  <c r="BO2" i="14" l="1"/>
  <c r="BN2" i="14"/>
  <c r="BJ2" i="14"/>
  <c r="BL2" i="14"/>
  <c r="BM2" i="14"/>
  <c r="BK2" i="14"/>
  <c r="IX4" i="14"/>
  <c r="GY34" i="14"/>
  <c r="GX34" i="14"/>
  <c r="IK34" i="14"/>
  <c r="D249" i="13" s="1"/>
  <c r="IP34" i="14"/>
  <c r="D323" i="13" s="1"/>
  <c r="HY33" i="14"/>
  <c r="HY31" i="14"/>
  <c r="HY30" i="14"/>
  <c r="HY29" i="14"/>
  <c r="HY28" i="14"/>
  <c r="HY23" i="14"/>
  <c r="HY22" i="14"/>
  <c r="HY21" i="14"/>
  <c r="HY20" i="14"/>
  <c r="HY19" i="14"/>
  <c r="HY18" i="14"/>
  <c r="HY17" i="14"/>
  <c r="HY16" i="14"/>
  <c r="HY15" i="14"/>
  <c r="HY14" i="14"/>
  <c r="HY13" i="14"/>
  <c r="HY12" i="14"/>
  <c r="HY11" i="14"/>
  <c r="HY10" i="14"/>
  <c r="HY9" i="14"/>
  <c r="HY8" i="14"/>
  <c r="HY7" i="14"/>
  <c r="HY6" i="14"/>
  <c r="HY5" i="14"/>
  <c r="HY4" i="14"/>
  <c r="GQ5" i="14"/>
  <c r="GQ4" i="14"/>
  <c r="EU5" i="14"/>
  <c r="EU4" i="14"/>
  <c r="ET34" i="14"/>
  <c r="D157" i="13" s="1"/>
  <c r="ES34" i="14"/>
  <c r="D156" i="13" s="1"/>
  <c r="ER34" i="14"/>
  <c r="D155" i="13" s="1"/>
  <c r="EQ34" i="14"/>
  <c r="D154" i="13" s="1"/>
  <c r="EP34" i="14"/>
  <c r="D153" i="13" s="1"/>
  <c r="GR35" i="14" l="1"/>
  <c r="D158" i="13"/>
  <c r="EV35" i="14"/>
  <c r="HV5" i="14" l="1"/>
  <c r="A35" i="14"/>
  <c r="EM5" i="14"/>
  <c r="EM6" i="14"/>
  <c r="EM7" i="14"/>
  <c r="EM8" i="14"/>
  <c r="EM9" i="14"/>
  <c r="EM10" i="14"/>
  <c r="EM11" i="14"/>
  <c r="EM12" i="14"/>
  <c r="EM13" i="14"/>
  <c r="EM14" i="14"/>
  <c r="EM15" i="14"/>
  <c r="EM16" i="14"/>
  <c r="EM17" i="14"/>
  <c r="EM18" i="14"/>
  <c r="EM19" i="14"/>
  <c r="EM20" i="14"/>
  <c r="EM21" i="14"/>
  <c r="EM22" i="14"/>
  <c r="EM23" i="14"/>
  <c r="EM28" i="14"/>
  <c r="EM29" i="14"/>
  <c r="EM30" i="14"/>
  <c r="EM31" i="14"/>
  <c r="EM33" i="14"/>
  <c r="EM4" i="14"/>
  <c r="A34" i="14" l="1"/>
  <c r="GR34" i="14"/>
  <c r="EV34" i="14"/>
  <c r="B163" i="13" s="1"/>
  <c r="EN35" i="14"/>
  <c r="EN34" i="14" s="1"/>
  <c r="AE5" i="14" l="1"/>
  <c r="AE4" i="14"/>
  <c r="AH35" i="14" l="1"/>
  <c r="AH34" i="14" s="1"/>
  <c r="B59" i="13" s="1"/>
  <c r="AG35" i="14"/>
  <c r="CK35" i="14"/>
  <c r="CK34" i="14" l="1"/>
  <c r="B104" i="13" s="1"/>
  <c r="AG34" i="14"/>
  <c r="B45" i="13" s="1"/>
  <c r="AQ34" i="14"/>
  <c r="B5" i="14" l="1"/>
  <c r="B6" i="14"/>
  <c r="B7" i="14"/>
  <c r="B8" i="14"/>
  <c r="B9" i="14"/>
  <c r="B10" i="14"/>
  <c r="B11" i="14"/>
  <c r="B12" i="14"/>
  <c r="B13" i="14"/>
  <c r="B14" i="14"/>
  <c r="B15" i="14"/>
  <c r="B16" i="14"/>
  <c r="B17" i="14"/>
  <c r="B18" i="14"/>
  <c r="B19" i="14"/>
  <c r="B20" i="14"/>
  <c r="B21" i="14"/>
  <c r="B22" i="14"/>
  <c r="B23" i="14"/>
  <c r="B28" i="14"/>
  <c r="B29" i="14"/>
  <c r="B30" i="14"/>
  <c r="B31" i="14"/>
  <c r="B33" i="14"/>
  <c r="B4" i="14"/>
  <c r="AF34" i="14"/>
  <c r="F42" i="13" s="1"/>
  <c r="D42" i="13" l="1"/>
  <c r="HW35" i="14"/>
  <c r="HW34" i="14" s="1"/>
  <c r="B130" i="13" l="1"/>
  <c r="B309" i="13"/>
  <c r="FR33" i="14"/>
  <c r="D336" i="13" l="1"/>
  <c r="F262" i="13" l="1"/>
  <c r="F269" i="13"/>
  <c r="F268" i="13"/>
  <c r="FR5" i="14"/>
  <c r="FR4" i="14"/>
  <c r="IX5" i="14"/>
  <c r="IX6" i="14"/>
  <c r="IX7" i="14"/>
  <c r="IX8" i="14"/>
  <c r="IX9" i="14"/>
  <c r="IX10" i="14"/>
  <c r="IX11" i="14"/>
  <c r="IX12" i="14"/>
  <c r="IX13" i="14"/>
  <c r="IX14" i="14"/>
  <c r="IX15" i="14"/>
  <c r="IX16" i="14"/>
  <c r="IX17" i="14"/>
  <c r="IX18" i="14"/>
  <c r="IX19" i="14"/>
  <c r="IX20" i="14"/>
  <c r="IX21" i="14"/>
  <c r="IX22" i="14"/>
  <c r="IX23" i="14"/>
  <c r="IX28" i="14"/>
  <c r="IX29" i="14"/>
  <c r="IX30" i="14"/>
  <c r="IX31" i="14"/>
  <c r="IX33" i="14"/>
  <c r="DI34" i="14"/>
  <c r="D117" i="13" s="1"/>
  <c r="DE34" i="14"/>
  <c r="D116" i="13" s="1"/>
  <c r="DA34" i="14"/>
  <c r="D115" i="13" s="1"/>
  <c r="IX34" i="14" l="1"/>
  <c r="GA34" i="14" s="1"/>
  <c r="FW5" i="14"/>
  <c r="FM6" i="14"/>
  <c r="FM7" i="14"/>
  <c r="FM8" i="14"/>
  <c r="FM9" i="14"/>
  <c r="FM10" i="14"/>
  <c r="FM11" i="14"/>
  <c r="FM12" i="14"/>
  <c r="FM13" i="14"/>
  <c r="FM14" i="14"/>
  <c r="FM15" i="14"/>
  <c r="FM16" i="14"/>
  <c r="FM17" i="14"/>
  <c r="FM18" i="14"/>
  <c r="FM19" i="14"/>
  <c r="FM20" i="14"/>
  <c r="FM21" i="14"/>
  <c r="FM22" i="14"/>
  <c r="FM23" i="14"/>
  <c r="FM33" i="14"/>
  <c r="FM5" i="14"/>
  <c r="FM4" i="14"/>
  <c r="FH4" i="14"/>
  <c r="FH5" i="14"/>
  <c r="FC4" i="14"/>
  <c r="FC5" i="14"/>
  <c r="EX5" i="14"/>
  <c r="EX33" i="14"/>
  <c r="EX4" i="14"/>
  <c r="IO34" i="14"/>
  <c r="D322" i="13" s="1"/>
  <c r="IJ34" i="14"/>
  <c r="D248" i="13" s="1"/>
  <c r="II34" i="14"/>
  <c r="IH34" i="14"/>
  <c r="D243" i="13" s="1"/>
  <c r="IF34" i="14"/>
  <c r="D238" i="13" s="1"/>
  <c r="IE34" i="14"/>
  <c r="D237" i="13" s="1"/>
  <c r="ID34" i="14"/>
  <c r="D236" i="13" s="1"/>
  <c r="HR34" i="14"/>
  <c r="D296" i="13" s="1"/>
  <c r="HQ34" i="14"/>
  <c r="D295" i="13" s="1"/>
  <c r="D291" i="13"/>
  <c r="HL34" i="14"/>
  <c r="D290" i="13" s="1"/>
  <c r="IA34" i="14"/>
  <c r="F316" i="13" s="1"/>
  <c r="HZ34" i="14"/>
  <c r="D316" i="13" s="1"/>
  <c r="HJ34" i="14"/>
  <c r="F286" i="13" s="1"/>
  <c r="HI34" i="14"/>
  <c r="D286" i="13" s="1"/>
  <c r="HG34" i="14"/>
  <c r="D282" i="13" s="1"/>
  <c r="HU34" i="14"/>
  <c r="D303" i="13" s="1"/>
  <c r="HE34" i="14"/>
  <c r="D276" i="13" s="1"/>
  <c r="HD34" i="14"/>
  <c r="D274" i="13" s="1"/>
  <c r="HC34" i="14"/>
  <c r="D273" i="13" s="1"/>
  <c r="D264" i="13"/>
  <c r="D263" i="13"/>
  <c r="GU34" i="14"/>
  <c r="D258" i="13" s="1"/>
  <c r="EI34" i="14"/>
  <c r="H124" i="13" s="1"/>
  <c r="EE34" i="14"/>
  <c r="H123" i="13" s="1"/>
  <c r="EA34" i="14"/>
  <c r="H122" i="13" s="1"/>
  <c r="DW34" i="14"/>
  <c r="DK34" i="14"/>
  <c r="H117" i="13" s="1"/>
  <c r="DG34" i="14"/>
  <c r="H116" i="13" s="1"/>
  <c r="DC34" i="14"/>
  <c r="H115" i="13" s="1"/>
  <c r="CY34" i="14"/>
  <c r="H114" i="13" s="1"/>
  <c r="CU34" i="14"/>
  <c r="H113" i="13" s="1"/>
  <c r="CQ34" i="14"/>
  <c r="H112" i="13" s="1"/>
  <c r="EH34" i="14"/>
  <c r="F124" i="13" s="1"/>
  <c r="ED34" i="14"/>
  <c r="F123" i="13" s="1"/>
  <c r="DV34" i="14"/>
  <c r="DJ34" i="14"/>
  <c r="F117" i="13" s="1"/>
  <c r="DF34" i="14"/>
  <c r="F116" i="13" s="1"/>
  <c r="DB34" i="14"/>
  <c r="F115" i="13" s="1"/>
  <c r="CX34" i="14"/>
  <c r="F114" i="13" s="1"/>
  <c r="CT34" i="14"/>
  <c r="F113" i="13" s="1"/>
  <c r="CP34" i="14"/>
  <c r="F112" i="13" s="1"/>
  <c r="EG34" i="14"/>
  <c r="D124" i="13" s="1"/>
  <c r="EC34" i="14"/>
  <c r="D123" i="13" s="1"/>
  <c r="DU34" i="14"/>
  <c r="CW34" i="14"/>
  <c r="D114" i="13" s="1"/>
  <c r="CS34" i="14"/>
  <c r="D113" i="13" s="1"/>
  <c r="CO34" i="14"/>
  <c r="D112" i="13" s="1"/>
  <c r="CB34" i="14"/>
  <c r="BX34" i="14"/>
  <c r="D86" i="13" s="1"/>
  <c r="BW34" i="14"/>
  <c r="D85" i="13" s="1"/>
  <c r="BV34" i="14"/>
  <c r="D84" i="13" s="1"/>
  <c r="BU34" i="14"/>
  <c r="D83" i="13" s="1"/>
  <c r="BT34" i="14"/>
  <c r="D82" i="13" s="1"/>
  <c r="BS34" i="14"/>
  <c r="D81" i="13" s="1"/>
  <c r="BQ34" i="14"/>
  <c r="F75" i="13" s="1"/>
  <c r="BP34" i="14"/>
  <c r="D75" i="13" s="1"/>
  <c r="BI34" i="14"/>
  <c r="F71" i="13" s="1"/>
  <c r="BH34" i="14"/>
  <c r="D71" i="13" s="1"/>
  <c r="BG34" i="14"/>
  <c r="F70" i="13" s="1"/>
  <c r="BF34" i="14"/>
  <c r="D70" i="13" s="1"/>
  <c r="BE34" i="14"/>
  <c r="F69" i="13" s="1"/>
  <c r="BD34" i="14"/>
  <c r="D69" i="13" s="1"/>
  <c r="BC34" i="14"/>
  <c r="F68" i="13" s="1"/>
  <c r="BB34" i="14"/>
  <c r="D68" i="13" s="1"/>
  <c r="BA34" i="14"/>
  <c r="F67" i="13" s="1"/>
  <c r="AZ34" i="14"/>
  <c r="D67" i="13" s="1"/>
  <c r="AY34" i="14"/>
  <c r="F66" i="13" s="1"/>
  <c r="AX34" i="14"/>
  <c r="D66" i="13" s="1"/>
  <c r="AU34" i="14"/>
  <c r="H170" i="13" s="1"/>
  <c r="D170" i="13"/>
  <c r="F169" i="13"/>
  <c r="AP34" i="14"/>
  <c r="D169" i="13" s="1"/>
  <c r="AN34" i="14"/>
  <c r="F168" i="13" s="1"/>
  <c r="AM34" i="14"/>
  <c r="D168" i="13" s="1"/>
  <c r="CH34" i="14"/>
  <c r="D98" i="13" s="1"/>
  <c r="CG34" i="14"/>
  <c r="D97" i="13" s="1"/>
  <c r="CF34" i="14"/>
  <c r="D96" i="13" s="1"/>
  <c r="CE34" i="14"/>
  <c r="D95" i="13" s="1"/>
  <c r="CD34" i="14"/>
  <c r="D94" i="13" s="1"/>
  <c r="HA34" i="14"/>
  <c r="D269" i="13" s="1"/>
  <c r="GZ34" i="14"/>
  <c r="D268" i="13" s="1"/>
  <c r="GW34" i="14"/>
  <c r="D262" i="13" s="1"/>
  <c r="AD34" i="14"/>
  <c r="F38" i="13" s="1"/>
  <c r="AB34" i="14"/>
  <c r="D34" i="13" s="1"/>
  <c r="AA34" i="14"/>
  <c r="D33" i="13" s="1"/>
  <c r="Z34" i="14"/>
  <c r="F32" i="13" s="1"/>
  <c r="W34" i="14"/>
  <c r="D27" i="13" s="1"/>
  <c r="X34" i="14"/>
  <c r="D28" i="13" s="1"/>
  <c r="V34" i="14"/>
  <c r="D26" i="13" s="1"/>
  <c r="F34" i="14"/>
  <c r="G34" i="14"/>
  <c r="H34" i="14"/>
  <c r="I34" i="14"/>
  <c r="J34" i="14"/>
  <c r="D12" i="13" s="1"/>
  <c r="K34" i="14"/>
  <c r="D13" i="13" s="1"/>
  <c r="Q34" i="14"/>
  <c r="D19" i="13" s="1"/>
  <c r="R34" i="14"/>
  <c r="D20" i="13" s="1"/>
  <c r="S34" i="14"/>
  <c r="D21" i="13" s="1"/>
  <c r="T34" i="14"/>
  <c r="D22" i="13" s="1"/>
  <c r="D244" i="13" l="1"/>
  <c r="GC34" i="14"/>
  <c r="D142" i="13" s="1"/>
  <c r="GP34" i="14"/>
  <c r="J144" i="13" s="1"/>
  <c r="GO34" i="14"/>
  <c r="H144" i="13" s="1"/>
  <c r="GN34" i="14"/>
  <c r="F144" i="13" s="1"/>
  <c r="GM34" i="14"/>
  <c r="D144" i="13" s="1"/>
  <c r="GD34" i="14"/>
  <c r="F142" i="13" s="1"/>
  <c r="GE34" i="14"/>
  <c r="H142" i="13" s="1"/>
  <c r="GF34" i="14"/>
  <c r="J142" i="13" s="1"/>
  <c r="GK34" i="14"/>
  <c r="J143" i="13" s="1"/>
  <c r="GJ34" i="14"/>
  <c r="H143" i="13" s="1"/>
  <c r="GI34" i="14"/>
  <c r="F143" i="13" s="1"/>
  <c r="GH34" i="14"/>
  <c r="D143" i="13" s="1"/>
  <c r="F122" i="13"/>
  <c r="F121" i="13"/>
  <c r="H121" i="13"/>
  <c r="D122" i="13"/>
  <c r="D121" i="13"/>
  <c r="D90" i="13"/>
  <c r="FX34" i="14"/>
  <c r="D141" i="13" s="1"/>
  <c r="FY34" i="14"/>
  <c r="F141" i="13" s="1"/>
  <c r="FZ34" i="14"/>
  <c r="H141" i="13" s="1"/>
  <c r="FB34" i="14"/>
  <c r="FQ34" i="14"/>
  <c r="J139" i="13" s="1"/>
  <c r="FP34" i="14"/>
  <c r="H139" i="13" s="1"/>
  <c r="FO34" i="14"/>
  <c r="F139" i="13" s="1"/>
  <c r="FN34" i="14"/>
  <c r="D139" i="13" s="1"/>
  <c r="FV34" i="14"/>
  <c r="J140" i="13" s="1"/>
  <c r="FU34" i="14"/>
  <c r="H140" i="13" s="1"/>
  <c r="FT34" i="14"/>
  <c r="F140" i="13" s="1"/>
  <c r="FS34" i="14"/>
  <c r="D140" i="13" s="1"/>
  <c r="FJ34" i="14"/>
  <c r="F138" i="13" s="1"/>
  <c r="FK34" i="14"/>
  <c r="H138" i="13" s="1"/>
  <c r="FA34" i="14"/>
  <c r="FL34" i="14"/>
  <c r="J138" i="13" s="1"/>
  <c r="FI34" i="14"/>
  <c r="D138" i="13" s="1"/>
  <c r="FG34" i="14"/>
  <c r="J137" i="13" s="1"/>
  <c r="FF34" i="14"/>
  <c r="H137" i="13" s="1"/>
  <c r="FE34" i="14"/>
  <c r="F137" i="13" s="1"/>
  <c r="FD34" i="14"/>
  <c r="J141" i="13"/>
  <c r="D38" i="13"/>
  <c r="D32" i="13"/>
  <c r="D9" i="13"/>
  <c r="D10" i="13"/>
  <c r="D11" i="13"/>
  <c r="D8" i="13"/>
  <c r="E34" i="14"/>
  <c r="K143" i="13" l="1"/>
  <c r="K142" i="13"/>
  <c r="K144" i="13"/>
  <c r="GB34" i="14"/>
  <c r="GL34" i="14"/>
  <c r="GG34" i="14"/>
  <c r="EY34" i="14"/>
  <c r="D136" i="13" s="1"/>
  <c r="EZ34" i="14"/>
  <c r="F136" i="13" s="1"/>
  <c r="FC34" i="14"/>
  <c r="FH34" i="14"/>
  <c r="D137" i="13"/>
  <c r="K137" i="13" s="1"/>
  <c r="J136" i="13"/>
  <c r="H136" i="13"/>
  <c r="K140" i="13"/>
  <c r="K139" i="13"/>
  <c r="K141" i="13"/>
  <c r="K138" i="13"/>
  <c r="FR34" i="14"/>
  <c r="FW34" i="14"/>
  <c r="FM34" i="14"/>
  <c r="D7" i="13"/>
  <c r="EX34" i="14" l="1"/>
  <c r="K136" i="13"/>
  <c r="FW4" i="14"/>
  <c r="B149"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tc={C44C2A63-CA7E-4AE7-B242-D113920CA5B2}</author>
    <author>tc={E57A48AA-EAB8-463F-882C-25B7406EE2D3}</author>
    <author>tc={60C114B5-76D4-4639-BE6E-EA44C71B0D7C}</author>
    <author>tc={C460D734-0854-44DF-8513-739DEFE2C8D1}</author>
    <author>tc={31BF477E-2270-4C83-A880-5222F459A459}</author>
    <author>tc={6A1BABB5-525C-419F-ACE1-B3BB97D71DF5}</author>
  </authors>
  <commentList>
    <comment ref="B32" authorId="0" shapeId="0" xr:uid="{C44C2A63-CA7E-4AE7-B242-D113920CA5B2}">
      <text>
        <t>[Threaded comment]
Your version of Excel allows you to read this threaded comment; however, any edits to it will get removed if the file is opened in a newer version of Excel. Learn more: https://go.microsoft.com/fwlink/?linkid=870924
Comment:
    Dersom en av avdelingene svarer «Ja» endrer svaret seg for hele museet til «Ja».</t>
      </text>
    </comment>
    <comment ref="B38" authorId="1" shapeId="0" xr:uid="{E57A48AA-EAB8-463F-882C-25B7406EE2D3}">
      <text>
        <t>[Threaded comment]
Your version of Excel allows you to read this threaded comment; however, any edits to it will get removed if the file is opened in a newer version of Excel. Learn more: https://go.microsoft.com/fwlink/?linkid=870924
Comment:
    Dersom minst én av avdelingene svarer «Ja» endrer svaret seg her til «Ja».</t>
      </text>
    </comment>
    <comment ref="B42" authorId="2" shapeId="0" xr:uid="{60C114B5-76D4-4639-BE6E-EA44C71B0D7C}">
      <text>
        <t>[Threaded comment]
Your version of Excel allows you to read this threaded comment; however, any edits to it will get removed if the file is opened in a newer version of Excel. Learn more: https://go.microsoft.com/fwlink/?linkid=870924
Comment:
    Hvis en av avdelingene svarer «Ja» endrer svaret seg her til «Ja»</t>
      </text>
    </comment>
    <comment ref="D111" authorId="3" shapeId="0" xr:uid="{C460D734-0854-44DF-8513-739DEFE2C8D1}">
      <text>
        <t>[Threaded comment]
Your version of Excel allows you to read this threaded comment; however, any edits to it will get removed if the file is opened in a newer version of Excel. Learn more: https://go.microsoft.com/fwlink/?linkid=870924
Comment:
    HJEPLETEKST:
Tilfredsstillende registrert per 31.12
Oppgi antall som er elektronisk registrert med tilstrekkelig informasjon slik at museet kan 
forvalte, formidle og forske i samsvar med museets formål, strategier og planer. Definisjonen på
hva som er tilfredsstillende registrert varierer med typer gjenstander, bygninger og anlegg. I
tillegg avhenger det av museets egne prioriteringer i samlingene og ulike behov for informasjon
om forskjellige deler av samlingene.</t>
      </text>
    </comment>
    <comment ref="F111" authorId="4" shapeId="0" xr:uid="{31BF477E-2270-4C83-A880-5222F459A459}">
      <text>
        <t>[Threaded comment]
Your version of Excel allows you to read this threaded comment; however, any edits to it will get removed if the file is opened in a newer version of Excel. Learn more: https://go.microsoft.com/fwlink/?linkid=870924
Comment:
    HJELPETEKST:
Digitalisert per 31.12
Oppgi antall gjenstander, fotografier, farkoster, bygninger og anlegg som er digitalisert, det være seg i form av et digitalt foto, en film, et lydklipp e.l. Tekstlig metadata regnes i denne
sammenhengen ikke som digital representasjon. For bygninger og større anlegg, bør det foreligge digitale representasjoner som dokumenterer hele bygningen / anlegget.
Det er ingen forutsetning at de digitaliserte objektene også skal være elektronisk registrert.
Antallet digitaliserte objekter kan med andre ord overstige antallet registrerte objekter.</t>
      </text>
    </comment>
    <comment ref="H111" authorId="5" shapeId="0" xr:uid="{6A1BABB5-525C-419F-ACE1-B3BB97D71DF5}">
      <text>
        <t>[Threaded comment]
Your version of Excel allows you to read this threaded comment; however, any edits to it will get removed if the file is opened in a newer version of Excel. Learn more: https://go.microsoft.com/fwlink/?linkid=870924
Comment:
    HJELPETEKST: 
Tilgjengeliggjort per 31.12
Antall gjenstander, fotografier, bygninger og anlegg tilgjengeliggjort på Internett med metadata og
digital representasjon (jf. beskrivelse av Digitalisert).  </t>
      </text>
    </comment>
  </commentList>
</comments>
</file>

<file path=xl/sharedStrings.xml><?xml version="1.0" encoding="utf-8"?>
<sst xmlns="http://schemas.openxmlformats.org/spreadsheetml/2006/main" count="788" uniqueCount="541">
  <si>
    <t>Skjema for innhenting av statistikk fra underavdelinger - museumsstatistikk for 2025</t>
  </si>
  <si>
    <t>Skjemaet er utviklet av Kulturdirektoratet som en hjelp til å forberede innlevering av statistikk fra museer med flere avdelinger.</t>
  </si>
  <si>
    <t>Excelskjemaet viser spørsmålene i museumsstatistikken for 2025 og kan brukes til å samle informasjon fra forskjellige deler av museet, som en forberedelse til utfylling av webskjemaet på www.altinn.no. Bruk hele eller deler av skjemaet etter behov.   
Denne excelboka består av fem ark: Om skjemaet (dette), Museet totalt, Avdelinger, Publikasjoner og Lister. 
Museet totalt viser spørsmål i museumsstatistikken (kolonne B) og hvilken del av statistikkskjemaet de tilhører (kolonne A) - enten det er hovedskjemaet, der opplysninger som gjelder hele museet skal legges inn, eller underskjema for formidlingsavdelinger der arenavis informasjon skal registreres. Feltene for selve informasjonen er enten lysegrå, grønne eller oransje. De grønne feltene gjelder for hele organisasjonen og kan bare fylles ut på dette arket i excelboka. De grå feltene er låst for direkte redigering. De beregner og henter informasjon fra arket Avdelinger - og opplysningene må registreres der. De oransje feltene henter i utgangspunktet informasjon fra Avdelinger, men det er også mulig å legge informasjonen direkte inn i disse feltene. Vær oppmerksom på at formelen som henter avdelingstall da slettes.
Avdelinger fylles ut av museets forskjellige avdelinger. Alle felter med farget bakgrunn er låst for redigering. Informasjonen skal legges inn i de hvite feltene. Hver avdeling (inntil 30 stk.) har én rad til rådighet. Begynn med å skrive navn på avdelingen på første ledige rad i den første kolonnen på arket. For at utregningene i arket skal bli riktige må all informasjon fra denne avdelingen så legges inn på den samme raden. Arket summerer opp de avdelingsvise tallene, som så hentes til Museet totalt.  
Publikasjoner kan brukes til å hente antall av ulike typer publikasjoner etc. fra avdelinger og arenaer, dersom det er behov for det. Registreringen har samme struktur som rapportering til Nasjonalt vitenarkiv. Rapporterer museet til NVA, trenger dere ikke legge inn opplysninger her.
Lister inneholder kun oppslagslister som brukes andre steder i boken.
Spørsmål om bruk av excelskjemaet, feilmeldinger etc. kan sendes på e-post til Bård Bie-Larsen (bard.bie-larsen@kulturdirektoratet.no)</t>
  </si>
  <si>
    <t>STATISTIKKSPØRSMÅL FOR 2025</t>
  </si>
  <si>
    <t>SPØRSMÅL/OVERSKRIFTER (nye/omformulerte er satt i kursiv)</t>
  </si>
  <si>
    <t>SAMLINGENE - OMFANG</t>
  </si>
  <si>
    <t>KODE</t>
  </si>
  <si>
    <t>Antall objekter, fotografier, farkoster bygg og anlegg i de permanente samlingene</t>
  </si>
  <si>
    <t>pr. 31.12.</t>
  </si>
  <si>
    <t>Kunsthistoriske gjenstander</t>
  </si>
  <si>
    <t>055</t>
  </si>
  <si>
    <t>Kulturhistoriske gjenstander</t>
  </si>
  <si>
    <t>064</t>
  </si>
  <si>
    <t>Arkeologiske gjenstander</t>
  </si>
  <si>
    <t>266</t>
  </si>
  <si>
    <t>Naturhistoriske gjenstander</t>
  </si>
  <si>
    <t>073</t>
  </si>
  <si>
    <t>Fotografier</t>
  </si>
  <si>
    <t>080</t>
  </si>
  <si>
    <t>Vanngående (flytende) farkoster i drift (båter/fartøy/skip)</t>
  </si>
  <si>
    <t>313</t>
  </si>
  <si>
    <t>Vanngående (flytende) farkoster ikke i drift (båter/fartøy/skip som ligger på land)</t>
  </si>
  <si>
    <t>314</t>
  </si>
  <si>
    <t>Landgående farkoster i drift (bil/tog/traktor o.l.)</t>
  </si>
  <si>
    <t>MUSSTAT-NYTT-001</t>
  </si>
  <si>
    <t>Landgående farkoster, ute av drift (bil/tog/traktor o.l.)</t>
  </si>
  <si>
    <t>MUSSTAT-NYTT-002</t>
  </si>
  <si>
    <t>Luftgående farkoster i drift (f.eks. Fly/helikopter o.l.)</t>
  </si>
  <si>
    <t>MUSSTAT-NYTT-003</t>
  </si>
  <si>
    <t>Luftgående farkoster ikke i drift (fly/helikopter o.l.)</t>
  </si>
  <si>
    <t>MUSSTAT-NYTT-004</t>
  </si>
  <si>
    <t>Digitalt fødte objekter (f.eks. digitale fotografier)</t>
  </si>
  <si>
    <t>MUSSTAT-NYTT-005</t>
  </si>
  <si>
    <t>Kulturhistoriske bygninger</t>
  </si>
  <si>
    <t>048</t>
  </si>
  <si>
    <t>Teknisk industrielle anlegg</t>
  </si>
  <si>
    <t>Kulturlandskap</t>
  </si>
  <si>
    <t>Hageanlegg</t>
  </si>
  <si>
    <t>Totalt areal</t>
  </si>
  <si>
    <t>Bygningsmassen totalt (brutto areal i kvadratmeter)</t>
  </si>
  <si>
    <t>MUSSTAT-NYTT-006</t>
  </si>
  <si>
    <t>Kulturlandskap (totalt areal i dekar)</t>
  </si>
  <si>
    <t>Hageanlegg (totalt areal i dekar)</t>
  </si>
  <si>
    <t>Levende samlinger</t>
  </si>
  <si>
    <t>ANDEL AVDELINGER SOM HAR SVART JA</t>
  </si>
  <si>
    <t>Har museet levende samlinger?</t>
  </si>
  <si>
    <t>Antall levende planter</t>
  </si>
  <si>
    <t>Antall levende dyr</t>
  </si>
  <si>
    <t>Arkiv og kildesamlinger</t>
  </si>
  <si>
    <t>Har museet arkivmateriale/kildesamlinger? (Se bort fra eget saksarkiv)</t>
  </si>
  <si>
    <t>089</t>
  </si>
  <si>
    <t>Immateriell kulturarv</t>
  </si>
  <si>
    <t>Arbeider museet med immateriell kulturarv?</t>
  </si>
  <si>
    <t>409</t>
  </si>
  <si>
    <t>Hvilke områder (ev. kommentarer fra avdelinger dukker opp i feltet  under)</t>
  </si>
  <si>
    <t>01</t>
  </si>
  <si>
    <r>
      <rPr>
        <b/>
        <sz val="11"/>
        <rFont val="Calibri"/>
        <family val="2"/>
        <scheme val="minor"/>
      </rPr>
      <t>Liste over områder (ligger som rullgardinmeny i Altinn)</t>
    </r>
    <r>
      <rPr>
        <sz val="11"/>
        <rFont val="Calibri"/>
        <family val="2"/>
        <scheme val="minor"/>
      </rPr>
      <t xml:space="preserve">
- Kunnskap om naturen og universet
- Mattradisjoner
- Muntlige tradisjoner og uttrykk
- Sosiale skikker, ritualer og festivaler
- Språk
- Tradisjonelt håndverk
- Utøvende kunst</t>
    </r>
  </si>
  <si>
    <t>Hvor mange navngitte tradisjoner/praksiser/ferdigheter jobber museet planmessig og strategisk med?</t>
  </si>
  <si>
    <t>MUSSTAT-NYTT-007</t>
  </si>
  <si>
    <t>Av disse, hvor mange tradisjoner/praksiser/ferdigheter dokumenterer museene?</t>
  </si>
  <si>
    <t>MUSSTAT-NYTT-008</t>
  </si>
  <si>
    <t>For hvor mange av tradisjonene/praksisene/ferdighetene er dokumentasjonen tilgjengelig på nett?</t>
  </si>
  <si>
    <t>MUSSTAT-NYTT-009</t>
  </si>
  <si>
    <t>Gi en vurdering og beskriv museets arbeid med immateriell kulturarv. Inntil 1000 tegn for museet samlet.</t>
  </si>
  <si>
    <t>410</t>
  </si>
  <si>
    <t>SAMLINGSUTVIKLING</t>
  </si>
  <si>
    <t>Tall for tilvekst i løpet av året</t>
  </si>
  <si>
    <t>totalt</t>
  </si>
  <si>
    <t>i samsvar med plan</t>
  </si>
  <si>
    <t>056</t>
  </si>
  <si>
    <t>059</t>
  </si>
  <si>
    <t>065</t>
  </si>
  <si>
    <t>068</t>
  </si>
  <si>
    <t>267</t>
  </si>
  <si>
    <t>268</t>
  </si>
  <si>
    <t>074</t>
  </si>
  <si>
    <t>075</t>
  </si>
  <si>
    <t>081</t>
  </si>
  <si>
    <t>084</t>
  </si>
  <si>
    <t>Vanngående (flytende) farkoster (båter/fartøy/skip)</t>
  </si>
  <si>
    <t>339</t>
  </si>
  <si>
    <t>Landgående farkoster (f.eks. brannbiler/traktorer/tog)</t>
  </si>
  <si>
    <t>MUSSTAT-NYTT-010</t>
  </si>
  <si>
    <t>MUSSTAT-NYTT-011</t>
  </si>
  <si>
    <t>Luftgående farkoster (f.eks. fly/helikopter)</t>
  </si>
  <si>
    <t>MUSSTAT-NYTT-012</t>
  </si>
  <si>
    <t>MUSSTAT-NYTT-013</t>
  </si>
  <si>
    <t>MUSSTAT-NYTT-014</t>
  </si>
  <si>
    <t>MUSSTAT-NYTT-015</t>
  </si>
  <si>
    <t>050</t>
  </si>
  <si>
    <t>Antall avhendet eller destruert i løpet av året</t>
  </si>
  <si>
    <t>MUSSTAT-NYTT-0162</t>
  </si>
  <si>
    <t>MUSSTAT-NYTT-016</t>
  </si>
  <si>
    <t>MUSSTAT-NYTT-017</t>
  </si>
  <si>
    <t>Utvekslingstiltak</t>
  </si>
  <si>
    <r>
      <t xml:space="preserve">Antall fysiske objekter lånt </t>
    </r>
    <r>
      <rPr>
        <b/>
        <i/>
        <sz val="11"/>
        <rFont val="Calibri"/>
        <family val="2"/>
        <scheme val="minor"/>
      </rPr>
      <t>ut</t>
    </r>
    <r>
      <rPr>
        <i/>
        <sz val="11"/>
        <rFont val="Calibri"/>
        <family val="2"/>
        <scheme val="minor"/>
      </rPr>
      <t xml:space="preserve"> til </t>
    </r>
    <r>
      <rPr>
        <b/>
        <i/>
        <sz val="11"/>
        <rFont val="Calibri"/>
        <family val="2"/>
        <scheme val="minor"/>
      </rPr>
      <t>museer innenlands</t>
    </r>
  </si>
  <si>
    <t>MUSSTAT-NYTT-019</t>
  </si>
  <si>
    <r>
      <t xml:space="preserve">Antall fysiske objekter lånt </t>
    </r>
    <r>
      <rPr>
        <b/>
        <i/>
        <sz val="11"/>
        <rFont val="Calibri"/>
        <family val="2"/>
        <scheme val="minor"/>
      </rPr>
      <t>ut</t>
    </r>
    <r>
      <rPr>
        <i/>
        <sz val="11"/>
        <rFont val="Calibri"/>
        <family val="2"/>
        <scheme val="minor"/>
      </rPr>
      <t xml:space="preserve"> til </t>
    </r>
    <r>
      <rPr>
        <b/>
        <i/>
        <sz val="11"/>
        <rFont val="Calibri"/>
        <family val="2"/>
        <scheme val="minor"/>
      </rPr>
      <t>museer utenlands</t>
    </r>
  </si>
  <si>
    <t>MUSSTAT-NYTT-023</t>
  </si>
  <si>
    <r>
      <t xml:space="preserve">Antall fysiske objekter lånt </t>
    </r>
    <r>
      <rPr>
        <b/>
        <i/>
        <sz val="11"/>
        <rFont val="Calibri"/>
        <family val="2"/>
        <scheme val="minor"/>
      </rPr>
      <t>ut</t>
    </r>
    <r>
      <rPr>
        <i/>
        <sz val="11"/>
        <rFont val="Calibri"/>
        <family val="2"/>
        <scheme val="minor"/>
      </rPr>
      <t xml:space="preserve"> til </t>
    </r>
    <r>
      <rPr>
        <b/>
        <i/>
        <sz val="11"/>
        <rFont val="Calibri"/>
        <family val="2"/>
        <scheme val="minor"/>
      </rPr>
      <t>andre institusjoner enn museer innenlands</t>
    </r>
  </si>
  <si>
    <t>MUSSTAT-NYTT-021</t>
  </si>
  <si>
    <r>
      <t xml:space="preserve">Antall fysiske objekter lånt </t>
    </r>
    <r>
      <rPr>
        <b/>
        <i/>
        <sz val="11"/>
        <rFont val="Calibri"/>
        <family val="2"/>
        <scheme val="minor"/>
      </rPr>
      <t xml:space="preserve">inn </t>
    </r>
    <r>
      <rPr>
        <i/>
        <sz val="11"/>
        <rFont val="Calibri"/>
        <family val="2"/>
        <scheme val="minor"/>
      </rPr>
      <t xml:space="preserve">fra </t>
    </r>
    <r>
      <rPr>
        <b/>
        <i/>
        <sz val="11"/>
        <rFont val="Calibri"/>
        <family val="2"/>
        <scheme val="minor"/>
      </rPr>
      <t>museer innenlands</t>
    </r>
  </si>
  <si>
    <t>MUSSTAT-NYTT-018</t>
  </si>
  <si>
    <r>
      <t xml:space="preserve">Antall fysiske objekter lånt </t>
    </r>
    <r>
      <rPr>
        <b/>
        <i/>
        <sz val="11"/>
        <rFont val="Calibri"/>
        <family val="2"/>
        <scheme val="minor"/>
      </rPr>
      <t>inn</t>
    </r>
    <r>
      <rPr>
        <i/>
        <sz val="11"/>
        <rFont val="Calibri"/>
        <family val="2"/>
        <scheme val="minor"/>
      </rPr>
      <t xml:space="preserve"> fra </t>
    </r>
    <r>
      <rPr>
        <b/>
        <i/>
        <sz val="11"/>
        <rFont val="Calibri"/>
        <family val="2"/>
        <scheme val="minor"/>
      </rPr>
      <t>museer utenlands</t>
    </r>
  </si>
  <si>
    <t>MUSSTAT-NYTT-022</t>
  </si>
  <si>
    <r>
      <t xml:space="preserve">Antall fysiske objekter lånt </t>
    </r>
    <r>
      <rPr>
        <b/>
        <i/>
        <sz val="11"/>
        <rFont val="Calibri"/>
        <family val="2"/>
        <scheme val="minor"/>
      </rPr>
      <t>inn</t>
    </r>
    <r>
      <rPr>
        <i/>
        <sz val="11"/>
        <rFont val="Calibri"/>
        <family val="2"/>
        <scheme val="minor"/>
      </rPr>
      <t xml:space="preserve"> fra </t>
    </r>
    <r>
      <rPr>
        <b/>
        <i/>
        <sz val="11"/>
        <rFont val="Calibri"/>
        <family val="2"/>
        <scheme val="minor"/>
      </rPr>
      <t>andre institusjoner enn museer innenlands</t>
    </r>
  </si>
  <si>
    <t>MUSSTAT-NYTT-020</t>
  </si>
  <si>
    <t>Samlingsutvikling</t>
  </si>
  <si>
    <r>
      <rPr>
        <i/>
        <sz val="11"/>
        <rFont val="Calibri"/>
        <family val="2"/>
        <scheme val="minor"/>
      </rPr>
      <t>Forklaring på eventuelle avvik mellom reell tilvekst og endring i totaltall fra fjoråret</t>
    </r>
    <r>
      <rPr>
        <sz val="11"/>
        <rFont val="Calibri"/>
        <family val="2"/>
        <scheme val="minor"/>
      </rPr>
      <t>. Inntil 1000 tegn for museet samlet.</t>
    </r>
  </si>
  <si>
    <t>393</t>
  </si>
  <si>
    <t>SAMLINGSDOKUMENTASJON</t>
  </si>
  <si>
    <t xml:space="preserve">Antall objekter som er tilfredsstillende registrert, digitalisert og gjort tilgjengelig på internett med digital representasjon totalt per 31.12. </t>
  </si>
  <si>
    <t>tilfredsstillende registrert totalt per 31.12</t>
  </si>
  <si>
    <t>digitalisert totalt per 31.12</t>
  </si>
  <si>
    <t>tilgjengeliggjort per 31.12</t>
  </si>
  <si>
    <t>303</t>
  </si>
  <si>
    <t>297</t>
  </si>
  <si>
    <t>304</t>
  </si>
  <si>
    <t>298</t>
  </si>
  <si>
    <t>307</t>
  </si>
  <si>
    <t>309</t>
  </si>
  <si>
    <t>299</t>
  </si>
  <si>
    <t>311</t>
  </si>
  <si>
    <t>310</t>
  </si>
  <si>
    <t>300</t>
  </si>
  <si>
    <t>312</t>
  </si>
  <si>
    <t>305</t>
  </si>
  <si>
    <t>301</t>
  </si>
  <si>
    <t>308</t>
  </si>
  <si>
    <t>MUSSTAT-NYTT-024</t>
  </si>
  <si>
    <t>MUSSTAT-NYTT-025</t>
  </si>
  <si>
    <t>MUSSTAT-NYTT-026</t>
  </si>
  <si>
    <t>MUSSTAT-NYTT-027</t>
  </si>
  <si>
    <t>MUSSTAT-NYTT-028</t>
  </si>
  <si>
    <t>MUSSTAT-NYTT-029</t>
  </si>
  <si>
    <t>MUSSTAT-NYTT-030</t>
  </si>
  <si>
    <t>xxx</t>
  </si>
  <si>
    <t>[ikke relevant]</t>
  </si>
  <si>
    <t>MUSSTAT-NYTT-031</t>
  </si>
  <si>
    <r>
      <rPr>
        <i/>
        <sz val="11"/>
        <rFont val="Calibri"/>
        <family val="2"/>
        <scheme val="minor"/>
      </rPr>
      <t>Forklar eventuelle større avvik i antall tilfredsstillende registrerte, digitaliserte og publiserte objekter i forhold til året før</t>
    </r>
    <r>
      <rPr>
        <sz val="11"/>
        <rFont val="Calibri"/>
        <family val="2"/>
        <scheme val="minor"/>
      </rPr>
      <t>. Inntil 1000 tegn for museet samlet.</t>
    </r>
  </si>
  <si>
    <t>394</t>
  </si>
  <si>
    <t>BEVARING AV SAMLINGENE</t>
  </si>
  <si>
    <t>Oppbevaringsforhold per 31.12</t>
  </si>
  <si>
    <t>Prosentvis del av samlingene som oppbevares under forhold som er</t>
  </si>
  <si>
    <t>svært gode</t>
  </si>
  <si>
    <t>tilfredsstillende</t>
  </si>
  <si>
    <t>ikke tilfredsstillende</t>
  </si>
  <si>
    <t>dårlige</t>
  </si>
  <si>
    <t>(Sjekk)</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</si>
  <si>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</si>
  <si>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</si>
  <si>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</si>
  <si>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</si>
  <si>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</si>
  <si>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</si>
  <si>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</si>
  <si>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</si>
  <si>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</si>
  <si>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</si>
  <si>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</si>
  <si>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</si>
  <si>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</si>
  <si>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</si>
  <si>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</si>
  <si>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</si>
  <si>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</si>
  <si>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</si>
  <si>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</si>
  <si>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</si>
  <si>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</si>
  <si>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</si>
  <si>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</si>
  <si>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</si>
  <si>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MUSSTAT-NYTT-032</t>
  </si>
  <si>
    <t>MUSSTAT-NYTT-033</t>
  </si>
  <si>
    <t>MUSSTAT-NYTT-034</t>
  </si>
  <si>
    <t>MUSSTAT-NYTT-035</t>
  </si>
  <si>
    <t>MUSSTAT-NYTT-036</t>
  </si>
  <si>
    <t>MUSSTAT-NYTT-037</t>
  </si>
  <si>
    <t>MUSSTAT-NYTT-038</t>
  </si>
  <si>
    <t>MUSSTAT-NYTT-039</t>
  </si>
  <si>
    <t>MUSSTAT-NYTT-040</t>
  </si>
  <si>
    <t>MUSSTAT-NYTT-041</t>
  </si>
  <si>
    <t>MUSSTAT-NYTT-042</t>
  </si>
  <si>
    <t>MUSSTAT-NYTT-043</t>
  </si>
  <si>
    <r>
      <rPr>
        <i/>
        <sz val="11"/>
        <rFont val="Calibri"/>
        <family val="2"/>
        <scheme val="minor"/>
      </rPr>
      <t>Forklar større endringer i rapporterte oppbevaringsforhold</t>
    </r>
    <r>
      <rPr>
        <sz val="11"/>
        <rFont val="Calibri"/>
        <family val="2"/>
        <scheme val="minor"/>
      </rPr>
      <t>. Inntil 1000 tegn for museet samlet.</t>
    </r>
  </si>
  <si>
    <t>395</t>
  </si>
  <si>
    <t>Kulturhistoriske bygninger - tilstandsgrad</t>
  </si>
  <si>
    <t>Oppgi antall kulturhistoriske bygninger i museets samlinger med tilstandsgrad 0-3. Dersom tilstand er ukjent eller tilstandsvurdering er over 10 år gammel oppgis tilstanden som ukjent.</t>
  </si>
  <si>
    <t>TG0</t>
  </si>
  <si>
    <t>421</t>
  </si>
  <si>
    <t>TG1</t>
  </si>
  <si>
    <t>422</t>
  </si>
  <si>
    <t>TG2</t>
  </si>
  <si>
    <t>423</t>
  </si>
  <si>
    <t>TG3</t>
  </si>
  <si>
    <t>424</t>
  </si>
  <si>
    <t>Ukjent TG</t>
  </si>
  <si>
    <t>425</t>
  </si>
  <si>
    <t>I alt</t>
  </si>
  <si>
    <t>Gi en vurdering av tilstanden til de kulturhistoriske bygningssamlingene. Inntil 1000 tegn for museet samlet.</t>
  </si>
  <si>
    <t>426</t>
  </si>
  <si>
    <t>KJØNNSREPRESENTASJON I UTSTILLILNGER OG TILVEKST</t>
  </si>
  <si>
    <t>Antall kunstnere som identifiserer seg som</t>
  </si>
  <si>
    <t>kvinner</t>
  </si>
  <si>
    <t>menn</t>
  </si>
  <si>
    <t>annet</t>
  </si>
  <si>
    <t>Kunstnere representert i faste utstillinger</t>
  </si>
  <si>
    <t>MUSSTAT-NYTT-044</t>
  </si>
  <si>
    <t>MUSSTAT-NYTT-045</t>
  </si>
  <si>
    <t>MUSSTAT-NYTT-046</t>
  </si>
  <si>
    <t>Kunstnere representert i temporære utstillinger</t>
  </si>
  <si>
    <t>MUSSTAT-NYTT-047</t>
  </si>
  <si>
    <t>MUSSTAT-NYTT-048</t>
  </si>
  <si>
    <t>MUSSTAT-NYTT-049</t>
  </si>
  <si>
    <t>Kunstnere representert i innkjøp/gaver til samlingene</t>
  </si>
  <si>
    <t>MUSSTAT-NYTT-050</t>
  </si>
  <si>
    <t>MUSSTAT-NYTT-051</t>
  </si>
  <si>
    <t>MUSSTAT-NYTT-052</t>
  </si>
  <si>
    <t>KUNNSKAPSUTVIKLING</t>
  </si>
  <si>
    <r>
      <t xml:space="preserve">Publikasjoner - fra arkfanen </t>
    </r>
    <r>
      <rPr>
        <b/>
        <i/>
        <sz val="11"/>
        <rFont val="Calibri"/>
        <family val="2"/>
        <scheme val="minor"/>
      </rPr>
      <t>publikasjoner_forskningsresultater</t>
    </r>
  </si>
  <si>
    <t>tidsskriftpublikasjoner - vitenskapelig artikkel</t>
  </si>
  <si>
    <t>MUSSTAT-NYTT-053</t>
  </si>
  <si>
    <t>tidsskriftpublikasjoner - vitenskapelig oversiktsartikkel</t>
  </si>
  <si>
    <t>MUSSTAT-NYTT-054</t>
  </si>
  <si>
    <t>tidsskriftpublikasjoner - kommentar</t>
  </si>
  <si>
    <t>MUSSTAT-NYTT-055</t>
  </si>
  <si>
    <t>tidsskriftpublikasjoner - bokanmeldelse</t>
  </si>
  <si>
    <t>MUSSTAT-NYTT-056</t>
  </si>
  <si>
    <t>tidsskriftpublikasjoner - leder</t>
  </si>
  <si>
    <t>MUSSTAT-NYTT-057</t>
  </si>
  <si>
    <t>tidsskriftpublikasjoner - korrigendum</t>
  </si>
  <si>
    <t>MUSSTAT-NYTT-058</t>
  </si>
  <si>
    <t>tidsskriftpublikasjoner - hefte i tidsskrift</t>
  </si>
  <si>
    <t>MUSSTAT-NYTT-059</t>
  </si>
  <si>
    <t>tidsskriftpublikasjoner - konferanseabstrakt</t>
  </si>
  <si>
    <t>MUSSTAT-NYTT-060</t>
  </si>
  <si>
    <t>tidsskriftpublikasjoner - kasuistikk</t>
  </si>
  <si>
    <t>MUSSTAT-NYTT-061</t>
  </si>
  <si>
    <t>tidsskriftpublikasjoner - studieprotokoll</t>
  </si>
  <si>
    <t>MUSSTAT-NYTT-062</t>
  </si>
  <si>
    <t>tidsskriftpublikasjoner - fagartikkel</t>
  </si>
  <si>
    <t>MUSSTAT-NYTT-063</t>
  </si>
  <si>
    <t>tidsskriftpublikasjoner - populærvitenskapelig artikkel</t>
  </si>
  <si>
    <t>MUSSTAT-NYTT-064</t>
  </si>
  <si>
    <t>bokpublikasjon - vitenskapelig monografi</t>
  </si>
  <si>
    <t>MUSSTAT-NYTT-065</t>
  </si>
  <si>
    <t>bokpublikasjon - faglig monografi</t>
  </si>
  <si>
    <t>MUSSTAT-NYTT-066</t>
  </si>
  <si>
    <t>bokpublikasjon - populærvitenskapelig monografi</t>
  </si>
  <si>
    <t>MUSSTAT-NYTT-067</t>
  </si>
  <si>
    <t>bokpublikasjon - lærebok, oppslagsverk</t>
  </si>
  <si>
    <t>MUSSTAT-NYTT-068</t>
  </si>
  <si>
    <t>bokpublikasjon - utstillingskatalog</t>
  </si>
  <si>
    <t>MUSSTAT-NYTT-069</t>
  </si>
  <si>
    <t>bokpublikasjon - antologi</t>
  </si>
  <si>
    <t>MUSSTAT-NYTT-070</t>
  </si>
  <si>
    <t>rapport - forskningsrapport</t>
  </si>
  <si>
    <t>MUSSTAT-NYTT-071</t>
  </si>
  <si>
    <t>rapport - policyrapport</t>
  </si>
  <si>
    <t>MUSSTAT-NYTT-072</t>
  </si>
  <si>
    <t>rapport - arbeidsnotat</t>
  </si>
  <si>
    <t>MUSSTAT-NYTT-073</t>
  </si>
  <si>
    <t>rapport - abstraktsamling</t>
  </si>
  <si>
    <t>MUSSTAT-NYTT-074</t>
  </si>
  <si>
    <t>rapport - konferanserapport</t>
  </si>
  <si>
    <t>MUSSTAT-NYTT-075</t>
  </si>
  <si>
    <t>rapport - annen rapport</t>
  </si>
  <si>
    <t>MUSSTAT-NYTT-076</t>
  </si>
  <si>
    <t>studentoppgave eller avhandling - bacheloroppgave</t>
  </si>
  <si>
    <t>MUSSTAT-NYTT-077</t>
  </si>
  <si>
    <t>studentoppgave eller avhandling - masteroppgave</t>
  </si>
  <si>
    <t>MUSSTAT-NYTT-078</t>
  </si>
  <si>
    <t>studentoppgave eller avhandling - doktoravhandling</t>
  </si>
  <si>
    <t>MUSSTAT-NYTT-079</t>
  </si>
  <si>
    <t>studentoppgave eller avhandling - lisensiatavhandling</t>
  </si>
  <si>
    <t>MUSSTAT-NYTT-080</t>
  </si>
  <si>
    <t>studentoppgave eller avhandling - annen studentoppgave</t>
  </si>
  <si>
    <t>MUSSTAT-NYTT-081</t>
  </si>
  <si>
    <t>del av bok eller rapport - vitenskapelig kapittel</t>
  </si>
  <si>
    <t>MUSSTAT-NYTT-082</t>
  </si>
  <si>
    <t>del av bok eller rapport - faglig kapittel</t>
  </si>
  <si>
    <t>MUSSTAT-NYTT-083</t>
  </si>
  <si>
    <t>del av bok eller rapport - populærvitenskapelig kapittel</t>
  </si>
  <si>
    <t>MUSSTAT-NYTT-084</t>
  </si>
  <si>
    <t>del av bok eller rapport - kapittel i lærebok</t>
  </si>
  <si>
    <t>MUSSTAT-NYTT-085</t>
  </si>
  <si>
    <t>del av bok eller rapport - kapittel i oppslagsverk</t>
  </si>
  <si>
    <t>MUSSTAT-NYTT-086</t>
  </si>
  <si>
    <t>del av bok eller rapport - innledning i antologi</t>
  </si>
  <si>
    <t>MUSSTAT-NYTT-087</t>
  </si>
  <si>
    <t>del av bok eller rapport - kapittel i utstillingskatalog</t>
  </si>
  <si>
    <t>MUSSTAT-NYTT-088</t>
  </si>
  <si>
    <t>del av bok eller rapport - kapittel i rapport</t>
  </si>
  <si>
    <t>MUSSTAT-NYTT-089</t>
  </si>
  <si>
    <t>del av bok eller rapport - konferanseabstrakt</t>
  </si>
  <si>
    <t>MUSSTAT-NYTT-090</t>
  </si>
  <si>
    <t>presentasjon - konferansebidrag</t>
  </si>
  <si>
    <t>MUSSTAT-NYTT-091</t>
  </si>
  <si>
    <t>presentasjon - konferanseposter</t>
  </si>
  <si>
    <t>MUSSTAT-NYTT-092</t>
  </si>
  <si>
    <t>presentasjon - foredrag</t>
  </si>
  <si>
    <t>MUSSTAT-NYTT-093</t>
  </si>
  <si>
    <t>presentasjon - annen presentasjon</t>
  </si>
  <si>
    <t>MUSSTAT-NYTT-094</t>
  </si>
  <si>
    <t>kunstnerisk resultat - musikk</t>
  </si>
  <si>
    <t>MUSSTAT-NYTT-095</t>
  </si>
  <si>
    <t>kunstnerisk resultat - design</t>
  </si>
  <si>
    <t>MUSSTAT-NYTT-096</t>
  </si>
  <si>
    <t>kunstnerisk resultat - arkitektur</t>
  </si>
  <si>
    <t>MUSSTAT-NYTT-097</t>
  </si>
  <si>
    <t>kunstnerisk resultat - visuell kunst</t>
  </si>
  <si>
    <t>MUSSTAT-NYTT-098</t>
  </si>
  <si>
    <t>kunstnerisk resultat - scenekunst</t>
  </si>
  <si>
    <t>MUSSTAT-NYTT-099</t>
  </si>
  <si>
    <t>kunstnerisk resultat - film</t>
  </si>
  <si>
    <t>MUSSTAT-NYTT-100</t>
  </si>
  <si>
    <t>kunstnerisk resultat - skrivekunst</t>
  </si>
  <si>
    <t>MUSSTAT-NYTT-101</t>
  </si>
  <si>
    <t>mediebidrag - kronikk</t>
  </si>
  <si>
    <t>MUSSTAT-NYTT-102</t>
  </si>
  <si>
    <t>mediebidrag - leserinnlegg</t>
  </si>
  <si>
    <t>MUSSTAT-NYTT-103</t>
  </si>
  <si>
    <t>mediebidrag - intervju</t>
  </si>
  <si>
    <t>MUSSTAT-NYTT-104</t>
  </si>
  <si>
    <t>mediebidrag - bloggpost</t>
  </si>
  <si>
    <t>MUSSTAT-NYTT-105</t>
  </si>
  <si>
    <t>mediebidrag - podkast</t>
  </si>
  <si>
    <t>MUSSTAT-NYTT-106</t>
  </si>
  <si>
    <t>mediebidrag - deltagelse i radio eller tv</t>
  </si>
  <si>
    <t>MUSSTAT-NYTT-107</t>
  </si>
  <si>
    <t>forskningsdata - datahåndteringsplan</t>
  </si>
  <si>
    <t>MUSSTAT-NYTT-108</t>
  </si>
  <si>
    <t>forskningsdata - datasett</t>
  </si>
  <si>
    <t>MUSSTAT-NYTT-109</t>
  </si>
  <si>
    <t>annen publikasjon - kart</t>
  </si>
  <si>
    <t>MUSSTAT-NYTT-110</t>
  </si>
  <si>
    <t>Publikasjoner (utkommet i løpet av rapporteringsåret)</t>
  </si>
  <si>
    <t>Antall større publikasjoner</t>
  </si>
  <si>
    <t>234</t>
  </si>
  <si>
    <t>Antall publiserte forskningsartikler med fagfellevurdering</t>
  </si>
  <si>
    <t>324</t>
  </si>
  <si>
    <t>Antall andre forskningspublikasjoner</t>
  </si>
  <si>
    <t>329</t>
  </si>
  <si>
    <t>Kompetanse</t>
  </si>
  <si>
    <t>Antall deltagere på kortere opplæringsløp</t>
  </si>
  <si>
    <t>MUSSTAT-NYTT-114</t>
  </si>
  <si>
    <t>Antall personer som fullførte praksis eller deler av formelt utdanningsløp ved museet</t>
  </si>
  <si>
    <t>MUSSTAT-NYTT-115</t>
  </si>
  <si>
    <t>Forsknings- og utviklingsprosjekter, deltakelse i løpet av året</t>
  </si>
  <si>
    <t>Antall deltagelser i formaliserte lokale/regionale FoU-prosjekter</t>
  </si>
  <si>
    <t>MUSSTAT-NYTT-111</t>
  </si>
  <si>
    <t>Antall deltagelser i formaliserte nasjonale FoU-prosjekter</t>
  </si>
  <si>
    <t>MUSSTAT-NYTT-112</t>
  </si>
  <si>
    <t>Antall deltagelser i formaliserte internasjonale FoU-prosjekter</t>
  </si>
  <si>
    <t>MUSSTAT-NYTT-113</t>
  </si>
  <si>
    <t>BESØK - REGISTRERES PER BESØKSARENA</t>
  </si>
  <si>
    <t>Registrer besøk per arena (Jf. egen utsending fra Kulturrådet)</t>
  </si>
  <si>
    <t>Åpningstider</t>
  </si>
  <si>
    <r>
      <t>Hvor mange dager var formidlingsarenaen åpen i løpet av året? (</t>
    </r>
    <r>
      <rPr>
        <i/>
        <sz val="11"/>
        <rFont val="Calibri"/>
        <family val="2"/>
        <scheme val="minor"/>
      </rPr>
      <t>Viser tallet fra avdelingen med flest åpningsdager)</t>
    </r>
  </si>
  <si>
    <t>104</t>
  </si>
  <si>
    <t>Inngangsbillett/adgangspenger (besvares kun på arenanivå)</t>
  </si>
  <si>
    <t>ANTALL JA</t>
  </si>
  <si>
    <t>(ANTALL AVD. TOTALT)</t>
  </si>
  <si>
    <t>Var det gratis adgang for alle besøkende? (teller antall «Ja» fra avdelingene)?</t>
  </si>
  <si>
    <t>110</t>
  </si>
  <si>
    <t>Pris på ordinær voksenbillett (henter snitt av billettpriser):</t>
  </si>
  <si>
    <t>112</t>
  </si>
  <si>
    <t>Pris på ordinær barnebillett  (henter snitt av billettpriser):</t>
  </si>
  <si>
    <t>113</t>
  </si>
  <si>
    <t>Ordninger med gratis adgang (besvares kun på arenanivå)</t>
  </si>
  <si>
    <t>Var det gratis adgang for grunnskoleelever hele året?  (Teller antall «Ja» fra avdelingene)</t>
  </si>
  <si>
    <t>273</t>
  </si>
  <si>
    <t>Var det gratis adgang for elever i videregående skoler hele året? (teller antall «Ja» fra avdelingene)</t>
  </si>
  <si>
    <t>274</t>
  </si>
  <si>
    <t>Antall besøk i museet (besvares kun på arenanivå, legges sammen til totaltall)</t>
  </si>
  <si>
    <t>Besøk voksne</t>
  </si>
  <si>
    <t>ARENA-NYTT-01</t>
  </si>
  <si>
    <t>Besøk barn og unge</t>
  </si>
  <si>
    <t>ARENA-NYTT-02</t>
  </si>
  <si>
    <t xml:space="preserve">Antall besøk med billett/inngangspenger (kommer IKKE i tillegg til besøk rapportert over) </t>
  </si>
  <si>
    <t>ARENA-17</t>
  </si>
  <si>
    <t>Åpne for publikum</t>
  </si>
  <si>
    <t>23</t>
  </si>
  <si>
    <t>Utstillinger</t>
  </si>
  <si>
    <t>nyåpnet i løpet av året</t>
  </si>
  <si>
    <t>Utstillinger (besvares kun på arenanivå)</t>
  </si>
  <si>
    <t>25</t>
  </si>
  <si>
    <t>26</t>
  </si>
  <si>
    <t>Arrangementer</t>
  </si>
  <si>
    <t>for barn og unge</t>
  </si>
  <si>
    <t>Antall museumsfaglige arrangementer (eksempelvis åpne møter, foredrag, utstillingsåpninger, seminarer e.l. konserter, skuespill e.l.)</t>
  </si>
  <si>
    <t>ARENA-NYTT-03</t>
  </si>
  <si>
    <t>ARENA-NYTT-04</t>
  </si>
  <si>
    <t>Antall andre arrangementer (åpne møter, konserter, skuespill e.l.)</t>
  </si>
  <si>
    <t>ARENA-NYTT-05</t>
  </si>
  <si>
    <t>ARENA-NYTT-06</t>
  </si>
  <si>
    <t>Pedagogisk virksomhet</t>
  </si>
  <si>
    <t>Antall barn og unge som har deltatt i pedagogiske opplegg (på denne arenaen)?</t>
  </si>
  <si>
    <t>ARENA-31</t>
  </si>
  <si>
    <r>
      <t xml:space="preserve">- av disse, antall barn i grunnskole og vgs som deltok i tiltak knyttet til </t>
    </r>
    <r>
      <rPr>
        <i/>
        <sz val="11"/>
        <rFont val="Calibri"/>
        <family val="2"/>
        <scheme val="minor"/>
      </rPr>
      <t>Den kulturelle skolesekken</t>
    </r>
  </si>
  <si>
    <t>ARENA-32</t>
  </si>
  <si>
    <t>BESØK - HOVEDSKJEMA, FELLES FOR HELE MUSEET</t>
  </si>
  <si>
    <t xml:space="preserve">Måltall besøk </t>
  </si>
  <si>
    <t>Forventet totalt besøk 2026</t>
  </si>
  <si>
    <t>389</t>
  </si>
  <si>
    <t>Kommenter ev. større avvik, særlig nedgang, i besøkstall. Inntil 1000 tegn for museet samlet.</t>
  </si>
  <si>
    <t>396</t>
  </si>
  <si>
    <t>FORMIDLING</t>
  </si>
  <si>
    <t>nyåpnet</t>
  </si>
  <si>
    <t>Egenproduserte vandreutstillinger i drift</t>
  </si>
  <si>
    <t>135</t>
  </si>
  <si>
    <t>136</t>
  </si>
  <si>
    <t>ADMINISTRASJON OG ORGANISASJON</t>
  </si>
  <si>
    <t>Frivillige</t>
  </si>
  <si>
    <r>
      <t xml:space="preserve">Anslått antall frivillige/ubetalte </t>
    </r>
    <r>
      <rPr>
        <b/>
        <sz val="11"/>
        <rFont val="Calibri"/>
        <family val="2"/>
        <scheme val="minor"/>
      </rPr>
      <t>årsverk</t>
    </r>
    <r>
      <rPr>
        <sz val="11"/>
        <rFont val="Calibri"/>
        <family val="2"/>
        <scheme val="minor"/>
      </rPr>
      <t xml:space="preserve"> (kvinner og menn)</t>
    </r>
  </si>
  <si>
    <t>157</t>
  </si>
  <si>
    <r>
      <t xml:space="preserve">Antall frivillige/ubetalte </t>
    </r>
    <r>
      <rPr>
        <b/>
        <sz val="11"/>
        <rFont val="Calibri"/>
        <family val="2"/>
        <scheme val="minor"/>
      </rPr>
      <t>personer</t>
    </r>
  </si>
  <si>
    <t>408</t>
  </si>
  <si>
    <t>DRIFTSBYGG OG BESØKSARENAER</t>
  </si>
  <si>
    <t>Driftsbygninger per 31.12</t>
  </si>
  <si>
    <t>Antall bygninger i museets eie</t>
  </si>
  <si>
    <t>MUSSTAT-NYTT-119</t>
  </si>
  <si>
    <t>Totalt bruttoareal av bygg (brutto areal m2) i museets eie</t>
  </si>
  <si>
    <t>MUSSTAT-NYTT-121</t>
  </si>
  <si>
    <t>Antall bygninger som museet leier</t>
  </si>
  <si>
    <t>MUSSTAT-NYTT-120</t>
  </si>
  <si>
    <t>Totalt bruttoareal av bygg (brutto areal m2) som museet leier]</t>
  </si>
  <si>
    <t>MUSSTAT-NYTT-122</t>
  </si>
  <si>
    <t>Antall bygninger som museet har forvaltningsansvar for (uten å leie eller eie)</t>
  </si>
  <si>
    <t>MUSSTAT-NYTT-300</t>
  </si>
  <si>
    <t>Totalt bruttoareal av bygg (brutto areal m2) som museet har forvaltningsansvar for</t>
  </si>
  <si>
    <t>MUSSTAT-NYTT-301</t>
  </si>
  <si>
    <r>
      <t xml:space="preserve">Antall avdelinger/formidlingsarenaer som har lagt inn informasjon på arket </t>
    </r>
    <r>
      <rPr>
        <i/>
        <sz val="11"/>
        <rFont val="Calibri"/>
        <family val="2"/>
        <scheme val="minor"/>
      </rPr>
      <t>Avdelinger</t>
    </r>
  </si>
  <si>
    <t>SLUTT PÅ RADEN</t>
  </si>
  <si>
    <t>Navn på formidlingsarenaer/avdelinger - jf. Innmeldte arenaer / egen utsending fra Kulturrådet.</t>
  </si>
  <si>
    <t>Vurdering av basisdokumentasjon</t>
  </si>
  <si>
    <t>Vurdering tilstand - kulturhistoriske bygninger</t>
  </si>
  <si>
    <r>
      <t xml:space="preserve">Oppbevaringsforhold: Prosentvis del av samlingene pr. 31.12 som oppbevares under forhold som er: </t>
    </r>
    <r>
      <rPr>
        <i/>
        <sz val="11"/>
        <rFont val="Calibri"/>
        <family val="2"/>
        <scheme val="minor"/>
      </rPr>
      <t>Svært gode;</t>
    </r>
    <r>
      <rPr>
        <sz val="11"/>
        <rFont val="Calibri"/>
        <family val="2"/>
        <scheme val="minor"/>
      </rPr>
      <t xml:space="preserve"> </t>
    </r>
    <r>
      <rPr>
        <i/>
        <sz val="11"/>
        <rFont val="Calibri"/>
        <family val="2"/>
        <scheme val="minor"/>
      </rPr>
      <t>Tilfredsstillende; Ikke tilfredsstillende; Dårlige</t>
    </r>
  </si>
  <si>
    <t>Vurdering av oppbevaringsforhold</t>
  </si>
  <si>
    <t>Vurdering av besøksutvikling</t>
  </si>
  <si>
    <t>Publikasjoner</t>
  </si>
  <si>
    <t>Skriv inn arenanavn og raden aktivereres</t>
  </si>
  <si>
    <t>(kontroll: maks 100%)</t>
  </si>
  <si>
    <t/>
  </si>
  <si>
    <t>Nei</t>
  </si>
  <si>
    <t>i alt</t>
  </si>
  <si>
    <t>[avdelingsnavn]</t>
  </si>
  <si>
    <t>tidsskriftpublikasjoner</t>
  </si>
  <si>
    <t>vitenskapelig artikkel</t>
  </si>
  <si>
    <t>vitenskapelig oversiktsartikkel</t>
  </si>
  <si>
    <t>kommentar</t>
  </si>
  <si>
    <t>bokanmeldelse</t>
  </si>
  <si>
    <t>leder</t>
  </si>
  <si>
    <t>korrigendum</t>
  </si>
  <si>
    <t>hefte i tidsskrift</t>
  </si>
  <si>
    <t>konferanseabstrakt</t>
  </si>
  <si>
    <t>kasuistikk</t>
  </si>
  <si>
    <t>studieprotokoll</t>
  </si>
  <si>
    <t>fagartikkel</t>
  </si>
  <si>
    <t>populærvitenskapelig artikkel</t>
  </si>
  <si>
    <t>bokpublikasjon</t>
  </si>
  <si>
    <t>vitenskapelig monografi</t>
  </si>
  <si>
    <t>faglig monografi</t>
  </si>
  <si>
    <t>populærvitenskapelig monografi</t>
  </si>
  <si>
    <t>lærebok, oppslagsverk</t>
  </si>
  <si>
    <t>utstillingskatalog</t>
  </si>
  <si>
    <t>antologi</t>
  </si>
  <si>
    <t>rapport</t>
  </si>
  <si>
    <t>forskningsrapport</t>
  </si>
  <si>
    <t>policyrapport</t>
  </si>
  <si>
    <t>arbeidsnotat</t>
  </si>
  <si>
    <t>abstraktsamling</t>
  </si>
  <si>
    <t>konferanserapport</t>
  </si>
  <si>
    <t>annen rapport</t>
  </si>
  <si>
    <t>studentoppgave eller avhandling</t>
  </si>
  <si>
    <t>bacheloroppgave</t>
  </si>
  <si>
    <t>masteroppgave</t>
  </si>
  <si>
    <t>doktoravhandling</t>
  </si>
  <si>
    <t>lisensiatavhandling</t>
  </si>
  <si>
    <t>annen studentoppgave</t>
  </si>
  <si>
    <t>del av bok eller rapport</t>
  </si>
  <si>
    <t>vitenskapelig kapittel</t>
  </si>
  <si>
    <t>faglig kapittel</t>
  </si>
  <si>
    <t>populærvitenskapelig kapittel</t>
  </si>
  <si>
    <t>kapittel i lærebok</t>
  </si>
  <si>
    <t>kapittel i oppslagsverk</t>
  </si>
  <si>
    <t>innledning i antologi</t>
  </si>
  <si>
    <t>kapittel i utstillingskatalog</t>
  </si>
  <si>
    <t>kapittel i rapport</t>
  </si>
  <si>
    <t>presentasjon</t>
  </si>
  <si>
    <t>konferansebidrag</t>
  </si>
  <si>
    <t>konferanseposter</t>
  </si>
  <si>
    <t>foredrag</t>
  </si>
  <si>
    <t>annen presentasjon</t>
  </si>
  <si>
    <t>kunstnerisk resultat</t>
  </si>
  <si>
    <t>musikk</t>
  </si>
  <si>
    <t>design</t>
  </si>
  <si>
    <t>arkitektur</t>
  </si>
  <si>
    <t>visuell kunst</t>
  </si>
  <si>
    <t>scenekunst</t>
  </si>
  <si>
    <t>film</t>
  </si>
  <si>
    <t>skrivekunst</t>
  </si>
  <si>
    <t>mediebidrag</t>
  </si>
  <si>
    <t>kronikk</t>
  </si>
  <si>
    <t>leserinnlegg</t>
  </si>
  <si>
    <t>intervju</t>
  </si>
  <si>
    <t>bloggpost</t>
  </si>
  <si>
    <t>podkast</t>
  </si>
  <si>
    <t>deltagelse i radio eller tv</t>
  </si>
  <si>
    <t>forskningsdata</t>
  </si>
  <si>
    <t>datahåndteringsplan</t>
  </si>
  <si>
    <t>datasett</t>
  </si>
  <si>
    <t>annen publikasjon</t>
  </si>
  <si>
    <t>kart</t>
  </si>
  <si>
    <t>Ja</t>
  </si>
  <si>
    <t>Kunst/kunstindustri/design</t>
  </si>
  <si>
    <t>Forening/lag/innretning</t>
  </si>
  <si>
    <t>Intern</t>
  </si>
  <si>
    <t>Andre former for immateriell kulturarv</t>
  </si>
  <si>
    <t>Kulturhistorie</t>
  </si>
  <si>
    <t>Stiftelse</t>
  </si>
  <si>
    <t>Ekstern</t>
  </si>
  <si>
    <t>Kunnskap om naturen og universet</t>
  </si>
  <si>
    <t>Arkeologi</t>
  </si>
  <si>
    <t>Aksjeselskap</t>
  </si>
  <si>
    <t>Mattradisjoner</t>
  </si>
  <si>
    <t>Naturhistorie</t>
  </si>
  <si>
    <t>Enkeltpersonsforetak</t>
  </si>
  <si>
    <t>Muntlige tradisjoner og uttrykk</t>
  </si>
  <si>
    <t>Teknisk-industrielt anlegg</t>
  </si>
  <si>
    <t>ANS Ansvarlig selskap</t>
  </si>
  <si>
    <t>Sosiale skikker, ritualer og festiviteter</t>
  </si>
  <si>
    <t>Annet</t>
  </si>
  <si>
    <t>IKS Interkommunalt selskap</t>
  </si>
  <si>
    <t>Tradisjonelt håndverk</t>
  </si>
  <si>
    <t>BA - selskap med begrenset ansvar</t>
  </si>
  <si>
    <t>Utøvende kunst</t>
  </si>
  <si>
    <t>Kommunal virksomhet</t>
  </si>
  <si>
    <t>Fylkeskommunal virksomhet</t>
  </si>
  <si>
    <t>Statlig virksomhet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</si>
</sst>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kr&quot;\ * #,##0.00_ ;_ &quot;kr&quot;\ * \-#,##0.00_ ;_ &quot;kr&quot;\ * &quot;-&quot;??_ ;_ @_ "/>
    <numFmt numFmtId="165" formatCode="_ * #,##0.00_ ;_ * \-#,##0.00_ ;_ * &quot;-&quot;??_ ;_ @_ "/>
    <numFmt numFmtId="166" formatCode="_ * #,##0_ ;_ * \-#,##0_ ;_ * &quot;-&quot;??_ ;_ @_ "/>
  </numFmts>
  <fonts count="31">
    <font>
      <sz val="10"/>
      <name val="Arial"/>
    </font>
    <font>
      <sz val="11"/>
      <color theme="1"/>
      <name val="Calibri"/>
      <family val="2"/>
      <scheme val="minor"/>
    </font>
    <font>
      <b/>
      <sz val="10"/>
      <name val="Arial"/>
      <family val="2"/>
    </font>
    <font>
      <b/>
      <sz val="11"/>
      <color theme="1"/>
      <name val="Calibri"/>
      <family val="2"/>
      <scheme val="minor"/>
    </font>
    <font>
      <sz val="11"/>
      <name val="Calibri"/>
      <family val="2"/>
      <scheme val="minor"/>
    </font>
    <font>
      <b/>
      <sz val="11"/>
      <name val="Calibri"/>
      <family val="2"/>
      <scheme val="minor"/>
    </font>
    <font>
      <sz val="10"/>
      <name val="Arial"/>
      <family val="2"/>
    </font>
    <font>
      <sz val="10"/>
      <name val="Arial"/>
      <family val="2"/>
    </font>
    <font>
      <i/>
      <sz val="11"/>
      <name val="Calibri"/>
      <family val="2"/>
      <scheme val="minor"/>
    </font>
    <font>
      <b/>
      <sz val="14"/>
      <name val="Arial"/>
      <family val="2"/>
    </font>
    <font>
      <b/>
      <sz val="11"/>
      <color rgb="FFFF0000"/>
      <name val="Arial"/>
      <family val="2"/>
    </font>
    <font>
      <b/>
      <sz val="11"/>
      <color theme="0"/>
      <name val="Calibri"/>
      <family val="2"/>
      <scheme val="minor"/>
    </font>
    <font>
      <sz val="11"/>
      <color theme="0"/>
      <name val="Calibri"/>
      <family val="2"/>
      <scheme val="minor"/>
    </font>
    <font>
      <b/>
      <sz val="14"/>
      <color theme="0"/>
      <name val="Arial"/>
      <family val="2"/>
    </font>
    <font>
      <b/>
      <sz val="18"/>
      <color theme="0"/>
      <name val="Calibri"/>
      <family val="2"/>
      <scheme val="minor"/>
    </font>
    <font>
      <b/>
      <sz val="16"/>
      <color theme="0"/>
      <name val="Calibri"/>
      <family val="2"/>
      <scheme val="minor"/>
    </font>
    <font>
      <sz val="8"/>
      <name val="Arial"/>
      <family val="2"/>
    </font>
    <font>
      <sz val="10"/>
      <color theme="0"/>
      <name val="Arial"/>
      <family val="2"/>
    </font>
    <font>
      <sz val="10"/>
      <color rgb="FF5F7480"/>
      <name val="Arial"/>
      <family val="2"/>
    </font>
    <font>
      <sz val="10"/>
      <color rgb="FF3C4952"/>
      <name val="Arial"/>
      <family val="2"/>
    </font>
    <font>
      <b/>
      <sz val="10"/>
      <color rgb="FFD2E7F3"/>
      <name val="Arial"/>
      <family val="2"/>
    </font>
    <font>
      <b/>
      <sz val="10"/>
      <color rgb="FFF2F1DE"/>
      <name val="Arial"/>
      <family val="2"/>
    </font>
    <font>
      <b/>
      <sz val="16"/>
      <color theme="1"/>
      <name val="Arial"/>
      <family val="2"/>
    </font>
    <font>
      <sz val="8"/>
      <name val="Arial"/>
      <family val="2"/>
    </font>
    <font>
      <b/>
      <sz val="10"/>
      <color rgb="FF5F7480"/>
      <name val="Arial"/>
      <family val="2"/>
    </font>
    <font>
      <b/>
      <sz val="10"/>
      <color theme="1"/>
      <name val="Arial"/>
      <family val="2"/>
    </font>
    <font>
      <b/>
      <i/>
      <sz val="10"/>
      <color theme="1"/>
      <name val="Arial"/>
      <family val="2"/>
    </font>
    <font>
      <i/>
      <sz val="10"/>
      <color theme="1"/>
      <name val="Arial"/>
      <family val="2"/>
    </font>
    <font>
      <b/>
      <i/>
      <sz val="11"/>
      <name val="Calibri"/>
      <family val="2"/>
      <scheme val="minor"/>
    </font>
    <font>
      <sz val="11"/>
      <color rgb="FFD2E7F3"/>
      <name val="Calibri"/>
      <family val="2"/>
      <scheme val="minor"/>
    </font>
    <font>
      <sz val="11"/>
      <color rgb="FFFF0000"/>
      <name val="Calibri"/>
      <family val="2"/>
      <scheme val="minor"/>
    </font>
  </fonts>
  <fills count="13">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3C4952"/>
        <bgColor indexed="64"/>
      </patternFill>
    </fill>
    <fill>
      <patternFill patternType="solid">
        <fgColor rgb="FF5F7480"/>
        <bgColor indexed="64"/>
      </patternFill>
    </fill>
    <fill>
      <patternFill patternType="solid">
        <fgColor rgb="FFD2E7F3"/>
        <bgColor indexed="64"/>
      </patternFill>
    </fill>
    <fill>
      <patternFill patternType="solid">
        <fgColor rgb="FFCBD4BE"/>
        <bgColor indexed="64"/>
      </patternFill>
    </fill>
    <fill>
      <patternFill patternType="solid">
        <fgColor rgb="FFF2F1DE"/>
        <bgColor indexed="64"/>
      </patternFill>
    </fill>
    <fill>
      <patternFill patternType="lightDown"/>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style="thin">
        <color auto="1"/>
      </bottom>
      <diagonal/>
    </border>
    <border>
      <left/>
      <right/>
      <top style="thin">
        <color indexed="64"/>
      </top>
      <bottom style="double">
        <color indexed="64"/>
      </bottom>
      <diagonal/>
    </border>
  </borders>
  <cellStyleXfs count="3">
    <xf numFmtId="0" fontId="0" fillId="0" borderId="0"/>
    <xf numFmtId="9" fontId="7" fillId="0" borderId="0" applyFont="0" applyFill="0" applyBorder="0" applyAlignment="0" applyProtection="0"/>
    <xf numFmtId="165" fontId="7" fillId="0" borderId="0" applyFont="0" applyFill="0" applyBorder="0" applyAlignment="0" applyProtection="0"/>
  </cellStyleXfs>
  <cellXfs count="216">
    <xf numFmtId="0" fontId="0" fillId="0" borderId="0" xfId="0"/>
    <xf numFmtId="0" fontId="6" fillId="0" borderId="0" xfId="0" applyFont="1"/>
    <xf numFmtId="49" fontId="4" fillId="0" borderId="0" xfId="0" applyNumberFormat="1" applyFont="1" applyAlignment="1">
      <alignment horizontal="center" vertical="center"/>
    </xf>
    <xf numFmtId="49" fontId="5" fillId="0" borderId="0" xfId="0" applyNumberFormat="1" applyFont="1" applyAlignment="1">
      <alignment horizontal="center"/>
    </xf>
    <xf numFmtId="0" fontId="4" fillId="0" borderId="0" xfId="0" applyFont="1"/>
    <xf numFmtId="0" fontId="4" fillId="0" borderId="0" xfId="0" applyFont="1" applyAlignment="1">
      <alignment vertical="center" wrapText="1"/>
    </xf>
    <xf numFmtId="0" fontId="4" fillId="0" borderId="0" xfId="0" applyFont="1" applyAlignment="1">
      <alignment vertical="center"/>
    </xf>
    <xf numFmtId="0" fontId="5" fillId="0" borderId="0" xfId="0" applyFont="1" applyAlignment="1">
      <alignment horizontal="center"/>
    </xf>
    <xf numFmtId="49" fontId="5" fillId="0" borderId="0" xfId="0" applyNumberFormat="1" applyFont="1" applyAlignment="1">
      <alignment horizontal="center" wrapText="1"/>
    </xf>
    <xf numFmtId="0" fontId="5" fillId="0" borderId="0" xfId="0" applyFont="1"/>
    <xf numFmtId="0" fontId="4" fillId="0" borderId="0" xfId="0" applyFont="1" applyAlignment="1">
      <alignment horizontal="center"/>
    </xf>
    <xf numFmtId="49" fontId="5" fillId="0" borderId="0" xfId="0" applyNumberFormat="1" applyFont="1" applyAlignment="1">
      <alignment horizontal="center" vertical="center"/>
    </xf>
    <xf numFmtId="0" fontId="6" fillId="0" borderId="0" xfId="0" applyFont="1" applyAlignment="1">
      <alignment wrapText="1"/>
    </xf>
    <xf numFmtId="0" fontId="4" fillId="3" borderId="0" xfId="0" applyFont="1" applyFill="1"/>
    <xf numFmtId="49" fontId="12" fillId="8" borderId="0" xfId="0" applyNumberFormat="1" applyFont="1" applyFill="1" applyAlignment="1">
      <alignment horizontal="center" vertical="center"/>
    </xf>
    <xf numFmtId="0" fontId="12" fillId="8" borderId="0" xfId="0" applyFont="1" applyFill="1"/>
    <xf numFmtId="49" fontId="5" fillId="8" borderId="0" xfId="0" applyNumberFormat="1" applyFont="1" applyFill="1" applyAlignment="1">
      <alignment horizontal="center" vertical="center"/>
    </xf>
    <xf numFmtId="0" fontId="5" fillId="8" borderId="0" xfId="0" applyFont="1" applyFill="1"/>
    <xf numFmtId="0" fontId="4" fillId="8" borderId="0" xfId="0" applyFont="1" applyFill="1"/>
    <xf numFmtId="49" fontId="4" fillId="4" borderId="0" xfId="0" applyNumberFormat="1" applyFont="1" applyFill="1" applyAlignment="1">
      <alignment horizontal="center" vertical="center"/>
    </xf>
    <xf numFmtId="0" fontId="4" fillId="4" borderId="0" xfId="0" applyFont="1" applyFill="1"/>
    <xf numFmtId="0" fontId="4" fillId="7" borderId="0" xfId="0" applyFont="1" applyFill="1"/>
    <xf numFmtId="49" fontId="4" fillId="8" borderId="0" xfId="0" applyNumberFormat="1" applyFont="1" applyFill="1" applyAlignment="1">
      <alignment horizontal="center" vertical="center"/>
    </xf>
    <xf numFmtId="0" fontId="14" fillId="7" borderId="0" xfId="0" applyFont="1" applyFill="1" applyAlignment="1">
      <alignment horizontal="left" vertical="center"/>
    </xf>
    <xf numFmtId="9" fontId="6" fillId="2" borderId="0" xfId="0" applyNumberFormat="1" applyFont="1" applyFill="1" applyAlignment="1">
      <alignment wrapText="1"/>
    </xf>
    <xf numFmtId="9" fontId="6" fillId="8" borderId="0" xfId="0" applyNumberFormat="1" applyFont="1" applyFill="1" applyAlignment="1">
      <alignment wrapText="1"/>
    </xf>
    <xf numFmtId="0" fontId="6" fillId="8" borderId="0" xfId="0" applyFont="1" applyFill="1" applyAlignment="1">
      <alignment wrapText="1"/>
    </xf>
    <xf numFmtId="0" fontId="4" fillId="0" borderId="0" xfId="0" applyFont="1" applyAlignment="1">
      <alignment horizontal="left" vertical="top" wrapText="1"/>
    </xf>
    <xf numFmtId="0" fontId="4" fillId="0" borderId="0" xfId="0" applyFont="1" applyAlignment="1">
      <alignment wrapText="1"/>
    </xf>
    <xf numFmtId="166" fontId="4" fillId="3" borderId="0" xfId="2" applyNumberFormat="1" applyFont="1" applyFill="1" applyBorder="1" applyProtection="1"/>
    <xf numFmtId="0" fontId="4" fillId="3" borderId="0" xfId="0" applyFont="1" applyFill="1" applyAlignment="1">
      <alignment horizontal="right"/>
    </xf>
    <xf numFmtId="9" fontId="4" fillId="3" borderId="0" xfId="0" applyNumberFormat="1" applyFont="1" applyFill="1"/>
    <xf numFmtId="164" fontId="4" fillId="3" borderId="0" xfId="0" applyNumberFormat="1" applyFont="1" applyFill="1"/>
    <xf numFmtId="166" fontId="4" fillId="6" borderId="0" xfId="2" applyNumberFormat="1" applyFont="1" applyFill="1" applyBorder="1" applyProtection="1">
      <protection locked="0"/>
    </xf>
    <xf numFmtId="2" fontId="4" fillId="6" borderId="0" xfId="0" applyNumberFormat="1" applyFont="1" applyFill="1" applyProtection="1">
      <protection locked="0"/>
    </xf>
    <xf numFmtId="49" fontId="11" fillId="8" borderId="0" xfId="0" applyNumberFormat="1" applyFont="1" applyFill="1" applyAlignment="1">
      <alignment horizontal="center" vertical="center"/>
    </xf>
    <xf numFmtId="0" fontId="12" fillId="7" borderId="0" xfId="0" applyFont="1" applyFill="1"/>
    <xf numFmtId="49" fontId="4" fillId="7" borderId="0" xfId="0" applyNumberFormat="1" applyFont="1" applyFill="1" applyAlignment="1">
      <alignment horizontal="center" vertical="center"/>
    </xf>
    <xf numFmtId="0" fontId="12" fillId="4" borderId="0" xfId="0" applyFont="1" applyFill="1"/>
    <xf numFmtId="49" fontId="4" fillId="2" borderId="0" xfId="0" applyNumberFormat="1" applyFont="1" applyFill="1" applyAlignment="1">
      <alignment horizontal="center" vertical="center"/>
    </xf>
    <xf numFmtId="0" fontId="0" fillId="7" borderId="0" xfId="0" applyFill="1"/>
    <xf numFmtId="0" fontId="0" fillId="8" borderId="0" xfId="0" applyFill="1"/>
    <xf numFmtId="0" fontId="18" fillId="8" borderId="0" xfId="0" applyFont="1" applyFill="1"/>
    <xf numFmtId="0" fontId="0" fillId="9" borderId="0" xfId="0" applyFill="1"/>
    <xf numFmtId="0" fontId="0" fillId="11" borderId="7" xfId="0" applyFill="1" applyBorder="1"/>
    <xf numFmtId="0" fontId="0" fillId="11" borderId="0" xfId="0" applyFill="1"/>
    <xf numFmtId="0" fontId="6" fillId="11" borderId="0" xfId="0" applyFont="1" applyFill="1"/>
    <xf numFmtId="9" fontId="0" fillId="11" borderId="0" xfId="1" applyFont="1" applyFill="1" applyBorder="1" applyProtection="1"/>
    <xf numFmtId="9" fontId="0" fillId="9" borderId="0" xfId="1" applyFont="1" applyFill="1" applyBorder="1" applyProtection="1"/>
    <xf numFmtId="0" fontId="2" fillId="7" borderId="0" xfId="0" applyFont="1" applyFill="1"/>
    <xf numFmtId="0" fontId="10" fillId="11" borderId="10" xfId="0" applyFont="1" applyFill="1" applyBorder="1" applyAlignment="1">
      <alignment wrapText="1"/>
    </xf>
    <xf numFmtId="0" fontId="0" fillId="12" borderId="7" xfId="0" applyFill="1" applyBorder="1" applyProtection="1">
      <protection locked="0"/>
    </xf>
    <xf numFmtId="0" fontId="6" fillId="12" borderId="7" xfId="0" applyFont="1" applyFill="1" applyBorder="1" applyProtection="1">
      <protection locked="0"/>
    </xf>
    <xf numFmtId="0" fontId="0" fillId="12" borderId="14" xfId="0" applyFill="1" applyBorder="1" applyProtection="1">
      <protection locked="0"/>
    </xf>
    <xf numFmtId="0" fontId="6" fillId="12" borderId="14" xfId="0" applyFont="1" applyFill="1" applyBorder="1" applyProtection="1">
      <protection locked="0"/>
    </xf>
    <xf numFmtId="0" fontId="0" fillId="11" borderId="10" xfId="0" applyFill="1" applyBorder="1"/>
    <xf numFmtId="0" fontId="17" fillId="8" borderId="14" xfId="0" applyFont="1" applyFill="1" applyBorder="1"/>
    <xf numFmtId="0" fontId="18" fillId="8" borderId="3" xfId="0" applyFont="1" applyFill="1" applyBorder="1"/>
    <xf numFmtId="9" fontId="0" fillId="12" borderId="14" xfId="1" applyFont="1" applyFill="1" applyBorder="1" applyProtection="1">
      <protection locked="0"/>
    </xf>
    <xf numFmtId="164" fontId="0" fillId="12" borderId="14" xfId="0" applyNumberFormat="1" applyFill="1" applyBorder="1" applyProtection="1">
      <protection locked="0"/>
    </xf>
    <xf numFmtId="166" fontId="0" fillId="12" borderId="14" xfId="2" applyNumberFormat="1" applyFont="1" applyFill="1" applyBorder="1" applyProtection="1">
      <protection locked="0"/>
    </xf>
    <xf numFmtId="2" fontId="0" fillId="12" borderId="14" xfId="0" applyNumberFormat="1" applyFill="1" applyBorder="1" applyProtection="1">
      <protection locked="0"/>
    </xf>
    <xf numFmtId="0" fontId="0" fillId="7" borderId="12" xfId="0" applyFill="1" applyBorder="1"/>
    <xf numFmtId="0" fontId="21" fillId="11" borderId="0" xfId="0" applyFont="1" applyFill="1"/>
    <xf numFmtId="0" fontId="6" fillId="12" borderId="10" xfId="0" applyFont="1" applyFill="1" applyBorder="1" applyProtection="1">
      <protection locked="0"/>
    </xf>
    <xf numFmtId="0" fontId="0" fillId="12" borderId="10" xfId="0" applyFill="1" applyBorder="1" applyProtection="1">
      <protection locked="0"/>
    </xf>
    <xf numFmtId="0" fontId="20" fillId="9" borderId="10" xfId="0" applyFont="1" applyFill="1" applyBorder="1"/>
    <xf numFmtId="0" fontId="20" fillId="9" borderId="0" xfId="0" applyFont="1" applyFill="1"/>
    <xf numFmtId="0" fontId="3" fillId="11" borderId="16" xfId="0" applyFont="1" applyFill="1" applyBorder="1" applyAlignment="1">
      <alignment wrapText="1"/>
    </xf>
    <xf numFmtId="0" fontId="4" fillId="11" borderId="8" xfId="0" applyFont="1" applyFill="1" applyBorder="1" applyAlignment="1">
      <alignment wrapText="1"/>
    </xf>
    <xf numFmtId="0" fontId="5" fillId="9" borderId="8" xfId="0" applyFont="1" applyFill="1" applyBorder="1" applyAlignment="1">
      <alignment wrapText="1"/>
    </xf>
    <xf numFmtId="0" fontId="4" fillId="9" borderId="8" xfId="0" applyFont="1" applyFill="1" applyBorder="1" applyAlignment="1">
      <alignment wrapText="1"/>
    </xf>
    <xf numFmtId="0" fontId="5" fillId="11" borderId="8" xfId="0" applyFont="1" applyFill="1" applyBorder="1" applyAlignment="1">
      <alignment wrapText="1"/>
    </xf>
    <xf numFmtId="0" fontId="3" fillId="9" borderId="8" xfId="0" applyFont="1" applyFill="1" applyBorder="1" applyAlignment="1">
      <alignment wrapText="1"/>
    </xf>
    <xf numFmtId="0" fontId="4" fillId="9" borderId="6" xfId="0" applyFont="1" applyFill="1" applyBorder="1" applyAlignment="1">
      <alignment wrapText="1"/>
    </xf>
    <xf numFmtId="0" fontId="3" fillId="11" borderId="8" xfId="0" applyFont="1" applyFill="1" applyBorder="1" applyAlignment="1">
      <alignment wrapText="1"/>
    </xf>
    <xf numFmtId="0" fontId="18" fillId="8" borderId="12" xfId="0" applyFont="1" applyFill="1" applyBorder="1" applyAlignment="1">
      <alignment horizontal="left"/>
    </xf>
    <xf numFmtId="0" fontId="13" fillId="8" borderId="17" xfId="0" applyFont="1" applyFill="1" applyBorder="1" applyAlignment="1">
      <alignment wrapText="1"/>
    </xf>
    <xf numFmtId="0" fontId="13" fillId="8" borderId="8" xfId="0" applyFont="1" applyFill="1" applyBorder="1" applyAlignment="1">
      <alignment wrapText="1"/>
    </xf>
    <xf numFmtId="0" fontId="11" fillId="8" borderId="8" xfId="0" applyFont="1" applyFill="1" applyBorder="1" applyAlignment="1">
      <alignment wrapText="1"/>
    </xf>
    <xf numFmtId="49" fontId="4" fillId="2" borderId="18" xfId="0" applyNumberFormat="1" applyFont="1" applyFill="1" applyBorder="1" applyAlignment="1">
      <alignment horizontal="center"/>
    </xf>
    <xf numFmtId="0" fontId="0" fillId="7" borderId="11" xfId="0" applyFill="1" applyBorder="1"/>
    <xf numFmtId="0" fontId="0" fillId="7" borderId="4" xfId="0" applyFill="1" applyBorder="1"/>
    <xf numFmtId="0" fontId="2" fillId="7" borderId="4" xfId="0" applyFont="1" applyFill="1" applyBorder="1"/>
    <xf numFmtId="0" fontId="19" fillId="7" borderId="0" xfId="0" applyFont="1" applyFill="1"/>
    <xf numFmtId="0" fontId="6" fillId="0" borderId="5" xfId="0" applyFont="1" applyBorder="1" applyProtection="1">
      <protection locked="0"/>
    </xf>
    <xf numFmtId="0" fontId="0" fillId="7" borderId="13" xfId="0" applyFill="1" applyBorder="1"/>
    <xf numFmtId="0" fontId="2" fillId="0" borderId="0" xfId="0" applyFont="1"/>
    <xf numFmtId="0" fontId="15" fillId="8" borderId="0" xfId="0" applyFont="1" applyFill="1" applyAlignment="1">
      <alignment horizontal="left" vertical="center" wrapText="1"/>
    </xf>
    <xf numFmtId="0" fontId="11" fillId="8" borderId="0" xfId="0" applyFont="1" applyFill="1" applyAlignment="1">
      <alignment wrapText="1"/>
    </xf>
    <xf numFmtId="0" fontId="5" fillId="0" borderId="0" xfId="0" applyFont="1" applyAlignment="1">
      <alignment wrapText="1"/>
    </xf>
    <xf numFmtId="0" fontId="11" fillId="0" borderId="0" xfId="0" applyFont="1" applyAlignment="1">
      <alignment wrapText="1"/>
    </xf>
    <xf numFmtId="0" fontId="4" fillId="0" borderId="0" xfId="0" quotePrefix="1" applyFont="1" applyAlignment="1">
      <alignment wrapText="1"/>
    </xf>
    <xf numFmtId="0" fontId="4" fillId="5" borderId="0" xfId="0" applyFont="1" applyFill="1" applyAlignment="1">
      <alignment wrapText="1"/>
    </xf>
    <xf numFmtId="0" fontId="4" fillId="8" borderId="0" xfId="0" applyFont="1" applyFill="1" applyAlignment="1">
      <alignment wrapText="1"/>
    </xf>
    <xf numFmtId="0" fontId="4" fillId="7" borderId="0" xfId="0" applyFont="1" applyFill="1" applyAlignment="1">
      <alignment wrapText="1"/>
    </xf>
    <xf numFmtId="0" fontId="4" fillId="4" borderId="0" xfId="0" applyFont="1" applyFill="1" applyAlignment="1">
      <alignment wrapText="1"/>
    </xf>
    <xf numFmtId="0" fontId="9" fillId="0" borderId="12" xfId="0" applyFont="1" applyBorder="1"/>
    <xf numFmtId="0" fontId="2" fillId="0" borderId="12" xfId="0" applyFont="1" applyBorder="1" applyAlignment="1">
      <alignment vertical="top"/>
    </xf>
    <xf numFmtId="49" fontId="6" fillId="0" borderId="13" xfId="0" applyNumberFormat="1" applyFont="1" applyBorder="1" applyAlignment="1">
      <alignment horizontal="left" vertical="top" wrapText="1"/>
    </xf>
    <xf numFmtId="0" fontId="0" fillId="4" borderId="0" xfId="0" applyFill="1"/>
    <xf numFmtId="0" fontId="22" fillId="5" borderId="20" xfId="0" applyFont="1" applyFill="1" applyBorder="1"/>
    <xf numFmtId="166" fontId="4" fillId="0" borderId="0" xfId="2" applyNumberFormat="1" applyFont="1" applyFill="1" applyBorder="1" applyProtection="1"/>
    <xf numFmtId="0" fontId="20" fillId="9" borderId="19" xfId="0" applyFont="1" applyFill="1" applyBorder="1"/>
    <xf numFmtId="0" fontId="20" fillId="9" borderId="14" xfId="0" applyFont="1" applyFill="1" applyBorder="1"/>
    <xf numFmtId="0" fontId="4" fillId="11" borderId="8" xfId="0" quotePrefix="1" applyFont="1" applyFill="1" applyBorder="1" applyAlignment="1">
      <alignment wrapText="1"/>
    </xf>
    <xf numFmtId="0" fontId="0" fillId="12" borderId="21" xfId="0" applyFill="1" applyBorder="1" applyProtection="1">
      <protection locked="0"/>
    </xf>
    <xf numFmtId="2" fontId="0" fillId="12" borderId="19" xfId="0" applyNumberFormat="1" applyFill="1" applyBorder="1" applyProtection="1">
      <protection locked="0"/>
    </xf>
    <xf numFmtId="0" fontId="0" fillId="9" borderId="19" xfId="0" applyFill="1" applyBorder="1"/>
    <xf numFmtId="0" fontId="0" fillId="9" borderId="14" xfId="0" applyFill="1" applyBorder="1"/>
    <xf numFmtId="49" fontId="8" fillId="2" borderId="23" xfId="0" applyNumberFormat="1" applyFont="1" applyFill="1" applyBorder="1" applyAlignment="1">
      <alignment horizontal="center" vertical="center"/>
    </xf>
    <xf numFmtId="166" fontId="8" fillId="3" borderId="23" xfId="0" applyNumberFormat="1" applyFont="1" applyFill="1" applyBorder="1"/>
    <xf numFmtId="49" fontId="5" fillId="0" borderId="0" xfId="0" applyNumberFormat="1" applyFont="1" applyAlignment="1">
      <alignment horizontal="left"/>
    </xf>
    <xf numFmtId="9" fontId="4" fillId="0" borderId="0" xfId="1" applyFont="1" applyFill="1" applyBorder="1" applyProtection="1"/>
    <xf numFmtId="9" fontId="4" fillId="0" borderId="0" xfId="1" applyFont="1" applyBorder="1" applyProtection="1"/>
    <xf numFmtId="0" fontId="17" fillId="8" borderId="0" xfId="0" applyFont="1" applyFill="1"/>
    <xf numFmtId="0" fontId="8" fillId="0" borderId="0" xfId="0" applyFont="1" applyAlignment="1">
      <alignment wrapText="1"/>
    </xf>
    <xf numFmtId="0" fontId="4" fillId="0" borderId="0" xfId="0" applyFont="1" applyProtection="1">
      <protection locked="0"/>
    </xf>
    <xf numFmtId="0" fontId="24" fillId="8" borderId="0" xfId="0" applyFont="1" applyFill="1"/>
    <xf numFmtId="0" fontId="18" fillId="7" borderId="0" xfId="0" applyFont="1" applyFill="1"/>
    <xf numFmtId="0" fontId="18" fillId="0" borderId="0" xfId="0" applyFont="1"/>
    <xf numFmtId="9" fontId="6" fillId="11" borderId="0" xfId="1" applyFont="1" applyFill="1" applyBorder="1" applyProtection="1"/>
    <xf numFmtId="0" fontId="17" fillId="8" borderId="4" xfId="0" applyFont="1" applyFill="1" applyBorder="1"/>
    <xf numFmtId="0" fontId="17" fillId="8" borderId="18" xfId="0" applyFont="1" applyFill="1" applyBorder="1"/>
    <xf numFmtId="0" fontId="12" fillId="8" borderId="18" xfId="0" applyFont="1" applyFill="1" applyBorder="1" applyAlignment="1">
      <alignment horizontal="center"/>
    </xf>
    <xf numFmtId="0" fontId="4" fillId="11" borderId="18" xfId="0" applyFont="1" applyFill="1" applyBorder="1" applyAlignment="1">
      <alignment horizontal="center"/>
    </xf>
    <xf numFmtId="0" fontId="4" fillId="2" borderId="18" xfId="0" applyFont="1" applyFill="1" applyBorder="1" applyAlignment="1">
      <alignment horizontal="center"/>
    </xf>
    <xf numFmtId="0" fontId="4" fillId="9" borderId="18" xfId="0" applyFont="1" applyFill="1" applyBorder="1" applyAlignment="1">
      <alignment horizontal="center"/>
    </xf>
    <xf numFmtId="0" fontId="4" fillId="9" borderId="18" xfId="0" applyFont="1" applyFill="1" applyBorder="1"/>
    <xf numFmtId="0" fontId="4" fillId="11" borderId="18" xfId="0" applyFont="1" applyFill="1" applyBorder="1"/>
    <xf numFmtId="49" fontId="4" fillId="2" borderId="0" xfId="0" applyNumberFormat="1" applyFont="1" applyFill="1" applyAlignment="1">
      <alignment vertical="center"/>
    </xf>
    <xf numFmtId="0" fontId="17" fillId="8" borderId="0" xfId="0" quotePrefix="1" applyFont="1" applyFill="1"/>
    <xf numFmtId="0" fontId="5" fillId="11" borderId="8" xfId="0" applyFont="1" applyFill="1" applyBorder="1" applyAlignment="1">
      <alignment horizontal="left" wrapText="1"/>
    </xf>
    <xf numFmtId="0" fontId="6" fillId="9" borderId="0" xfId="0" quotePrefix="1" applyFont="1" applyFill="1"/>
    <xf numFmtId="0" fontId="17" fillId="8" borderId="14" xfId="0" quotePrefix="1" applyFont="1" applyFill="1" applyBorder="1"/>
    <xf numFmtId="0" fontId="4" fillId="2" borderId="1" xfId="0" applyFont="1" applyFill="1" applyBorder="1" applyAlignment="1">
      <alignment horizontal="center" wrapText="1"/>
    </xf>
    <xf numFmtId="0" fontId="4" fillId="2" borderId="0" xfId="0" applyFont="1" applyFill="1"/>
    <xf numFmtId="0" fontId="6" fillId="11" borderId="18" xfId="0" applyFont="1" applyFill="1" applyBorder="1"/>
    <xf numFmtId="0" fontId="6" fillId="8" borderId="0" xfId="0" applyFont="1" applyFill="1"/>
    <xf numFmtId="0" fontId="6" fillId="7" borderId="0" xfId="0" applyFont="1" applyFill="1"/>
    <xf numFmtId="9" fontId="6" fillId="9" borderId="7" xfId="1" applyFont="1" applyFill="1" applyBorder="1" applyProtection="1"/>
    <xf numFmtId="0" fontId="25" fillId="8" borderId="15" xfId="0" applyFont="1" applyFill="1" applyBorder="1" applyAlignment="1">
      <alignment horizontal="left"/>
    </xf>
    <xf numFmtId="0" fontId="26" fillId="8" borderId="5" xfId="0" applyFont="1" applyFill="1" applyBorder="1"/>
    <xf numFmtId="0" fontId="27" fillId="8" borderId="5" xfId="0" applyFont="1" applyFill="1" applyBorder="1"/>
    <xf numFmtId="0" fontId="27" fillId="11" borderId="5" xfId="0" applyFont="1" applyFill="1" applyBorder="1"/>
    <xf numFmtId="0" fontId="27" fillId="11" borderId="1" xfId="0" applyFont="1" applyFill="1" applyBorder="1"/>
    <xf numFmtId="0" fontId="27" fillId="9" borderId="2" xfId="0" applyFont="1" applyFill="1" applyBorder="1"/>
    <xf numFmtId="0" fontId="27" fillId="9" borderId="1" xfId="0" applyFont="1" applyFill="1" applyBorder="1"/>
    <xf numFmtId="0" fontId="27" fillId="9" borderId="9" xfId="0" applyFont="1" applyFill="1" applyBorder="1"/>
    <xf numFmtId="0" fontId="26" fillId="11" borderId="1" xfId="0" applyFont="1" applyFill="1" applyBorder="1"/>
    <xf numFmtId="0" fontId="27" fillId="11" borderId="2" xfId="0" applyFont="1" applyFill="1" applyBorder="1"/>
    <xf numFmtId="0" fontId="27" fillId="11" borderId="1" xfId="0" applyFont="1" applyFill="1" applyBorder="1" applyAlignment="1">
      <alignment horizontal="left" vertical="top" wrapText="1"/>
    </xf>
    <xf numFmtId="0" fontId="27" fillId="9" borderId="1" xfId="0" quotePrefix="1" applyFont="1" applyFill="1" applyBorder="1"/>
    <xf numFmtId="0" fontId="27" fillId="9" borderId="5" xfId="0" applyFont="1" applyFill="1" applyBorder="1" applyAlignment="1">
      <alignment horizontal="left" vertical="top" wrapText="1"/>
    </xf>
    <xf numFmtId="0" fontId="27" fillId="11" borderId="9" xfId="0" applyFont="1" applyFill="1" applyBorder="1"/>
    <xf numFmtId="0" fontId="27" fillId="11" borderId="2" xfId="0" applyFont="1" applyFill="1" applyBorder="1" applyAlignment="1">
      <alignment horizontal="left" vertical="top" wrapText="1"/>
    </xf>
    <xf numFmtId="9" fontId="27" fillId="9" borderId="1" xfId="1" applyFont="1" applyFill="1" applyBorder="1" applyProtection="1"/>
    <xf numFmtId="9" fontId="27" fillId="11" borderId="1" xfId="1" applyFont="1" applyFill="1" applyBorder="1" applyProtection="1"/>
    <xf numFmtId="9" fontId="27" fillId="11" borderId="9" xfId="1" applyFont="1" applyFill="1" applyBorder="1" applyProtection="1"/>
    <xf numFmtId="9" fontId="27" fillId="9" borderId="9" xfId="1" applyFont="1" applyFill="1" applyBorder="1" applyProtection="1"/>
    <xf numFmtId="0" fontId="27" fillId="8" borderId="1" xfId="0" applyFont="1" applyFill="1" applyBorder="1"/>
    <xf numFmtId="164" fontId="27" fillId="9" borderId="1" xfId="0" applyNumberFormat="1" applyFont="1" applyFill="1" applyBorder="1"/>
    <xf numFmtId="2" fontId="27" fillId="11" borderId="1" xfId="0" applyNumberFormat="1" applyFont="1" applyFill="1" applyBorder="1"/>
    <xf numFmtId="0" fontId="27" fillId="8" borderId="0" xfId="0" applyFont="1" applyFill="1"/>
    <xf numFmtId="0" fontId="27" fillId="7" borderId="0" xfId="0" applyFont="1" applyFill="1"/>
    <xf numFmtId="0" fontId="27" fillId="0" borderId="0" xfId="0" applyFont="1"/>
    <xf numFmtId="0" fontId="1" fillId="9" borderId="8" xfId="0" applyFont="1" applyFill="1" applyBorder="1" applyAlignment="1">
      <alignment wrapText="1"/>
    </xf>
    <xf numFmtId="0" fontId="0" fillId="12" borderId="0" xfId="0" applyFill="1" applyProtection="1">
      <protection locked="0"/>
    </xf>
    <xf numFmtId="2" fontId="0" fillId="12" borderId="7" xfId="0" applyNumberFormat="1" applyFill="1" applyBorder="1" applyProtection="1">
      <protection locked="0"/>
    </xf>
    <xf numFmtId="2" fontId="6" fillId="12" borderId="7" xfId="0" applyNumberFormat="1" applyFont="1" applyFill="1" applyBorder="1" applyProtection="1">
      <protection locked="0"/>
    </xf>
    <xf numFmtId="49" fontId="8" fillId="2" borderId="0" xfId="0" applyNumberFormat="1" applyFont="1" applyFill="1" applyAlignment="1">
      <alignment horizontal="center" vertical="center"/>
    </xf>
    <xf numFmtId="0" fontId="8" fillId="0" borderId="0" xfId="0" applyFont="1" applyAlignment="1">
      <alignment horizontal="left" vertical="top" wrapText="1"/>
    </xf>
    <xf numFmtId="49" fontId="4" fillId="0" borderId="0" xfId="0" applyNumberFormat="1" applyFont="1" applyAlignment="1" applyProtection="1">
      <alignment horizontal="center" vertical="center"/>
      <protection locked="0"/>
    </xf>
    <xf numFmtId="2" fontId="4" fillId="0" borderId="0" xfId="0" applyNumberFormat="1" applyFont="1" applyProtection="1">
      <protection locked="0"/>
    </xf>
    <xf numFmtId="0" fontId="8" fillId="0" borderId="0" xfId="0" quotePrefix="1" applyFont="1" applyAlignment="1">
      <alignment wrapText="1"/>
    </xf>
    <xf numFmtId="0" fontId="0" fillId="0" borderId="3" xfId="0" applyBorder="1"/>
    <xf numFmtId="0" fontId="0" fillId="0" borderId="4" xfId="0" applyBorder="1"/>
    <xf numFmtId="0" fontId="4" fillId="0" borderId="0" xfId="0" applyFont="1" applyAlignment="1">
      <alignment horizontal="right"/>
    </xf>
    <xf numFmtId="49" fontId="4" fillId="0" borderId="0" xfId="0" applyNumberFormat="1" applyFont="1" applyAlignment="1" applyProtection="1">
      <alignment horizontal="left" vertical="center"/>
      <protection locked="0"/>
    </xf>
    <xf numFmtId="0" fontId="0" fillId="0" borderId="5" xfId="0" applyBorder="1"/>
    <xf numFmtId="0" fontId="2" fillId="0" borderId="0" xfId="0" applyFont="1" applyAlignment="1">
      <alignment wrapText="1"/>
    </xf>
    <xf numFmtId="0" fontId="0" fillId="0" borderId="5" xfId="0" applyBorder="1" applyAlignment="1">
      <alignment wrapText="1"/>
    </xf>
    <xf numFmtId="0" fontId="0" fillId="0" borderId="0" xfId="0" applyAlignment="1">
      <alignment wrapText="1"/>
    </xf>
    <xf numFmtId="0" fontId="0" fillId="0" borderId="4" xfId="0" applyBorder="1" applyProtection="1">
      <protection locked="0"/>
    </xf>
    <xf numFmtId="0" fontId="0" fillId="0" borderId="0" xfId="0" applyProtection="1">
      <protection locked="0"/>
    </xf>
    <xf numFmtId="0" fontId="0" fillId="0" borderId="3" xfId="0" applyBorder="1" applyProtection="1">
      <protection locked="0"/>
    </xf>
    <xf numFmtId="0" fontId="0" fillId="0" borderId="5" xfId="0" applyBorder="1" applyProtection="1">
      <protection locked="0"/>
    </xf>
    <xf numFmtId="0" fontId="6" fillId="0" borderId="0" xfId="0" applyFont="1" applyProtection="1">
      <protection locked="0"/>
    </xf>
    <xf numFmtId="0" fontId="6" fillId="0" borderId="4" xfId="0" applyFont="1" applyBorder="1" applyProtection="1">
      <protection locked="0"/>
    </xf>
    <xf numFmtId="0" fontId="0" fillId="4" borderId="0" xfId="0" applyFill="1" applyAlignment="1">
      <alignment wrapText="1"/>
    </xf>
    <xf numFmtId="0" fontId="4" fillId="3" borderId="0" xfId="0" applyFont="1" applyFill="1" applyAlignment="1">
      <alignment horizontal="right" vertical="center"/>
    </xf>
    <xf numFmtId="0" fontId="21" fillId="9" borderId="0" xfId="0" applyFont="1" applyFill="1"/>
    <xf numFmtId="0" fontId="27" fillId="9" borderId="2" xfId="0" applyFont="1" applyFill="1" applyBorder="1" applyAlignment="1">
      <alignment horizontal="left" vertical="top" wrapText="1"/>
    </xf>
    <xf numFmtId="0" fontId="29" fillId="9" borderId="18" xfId="0" applyFont="1" applyFill="1" applyBorder="1" applyAlignment="1">
      <alignment horizontal="center"/>
    </xf>
    <xf numFmtId="9" fontId="6" fillId="12" borderId="14" xfId="1" applyFont="1" applyFill="1" applyBorder="1" applyProtection="1">
      <protection locked="0"/>
    </xf>
    <xf numFmtId="9" fontId="4" fillId="0" borderId="0" xfId="0" applyNumberFormat="1" applyFont="1"/>
    <xf numFmtId="0" fontId="4" fillId="5" borderId="0" xfId="0" applyFont="1" applyFill="1" applyProtection="1">
      <protection locked="0"/>
    </xf>
    <xf numFmtId="49" fontId="4" fillId="2" borderId="1" xfId="0" applyNumberFormat="1" applyFont="1" applyFill="1" applyBorder="1" applyAlignment="1">
      <alignment horizontal="center" wrapText="1"/>
    </xf>
    <xf numFmtId="49" fontId="4" fillId="2" borderId="4" xfId="0" applyNumberFormat="1" applyFont="1" applyFill="1" applyBorder="1" applyAlignment="1">
      <alignment horizontal="center" wrapText="1"/>
    </xf>
    <xf numFmtId="0" fontId="4" fillId="9" borderId="16" xfId="0" applyFont="1" applyFill="1" applyBorder="1" applyAlignment="1">
      <alignment wrapText="1"/>
    </xf>
    <xf numFmtId="0" fontId="0" fillId="12" borderId="19" xfId="0" applyFill="1" applyBorder="1" applyProtection="1">
      <protection locked="0"/>
    </xf>
    <xf numFmtId="0" fontId="0" fillId="12" borderId="22" xfId="0" applyFill="1" applyBorder="1" applyProtection="1">
      <protection locked="0"/>
    </xf>
    <xf numFmtId="0" fontId="14" fillId="7" borderId="0" xfId="0" applyFont="1" applyFill="1" applyAlignment="1">
      <alignment vertical="center"/>
    </xf>
    <xf numFmtId="49" fontId="30" fillId="0" borderId="0" xfId="0" applyNumberFormat="1" applyFont="1" applyAlignment="1" applyProtection="1">
      <alignment horizontal="left" vertical="center"/>
      <protection locked="0"/>
    </xf>
    <xf numFmtId="49" fontId="30" fillId="0" borderId="0" xfId="0" applyNumberFormat="1" applyFont="1" applyAlignment="1">
      <alignment horizontal="center" vertical="center"/>
    </xf>
    <xf numFmtId="0" fontId="30" fillId="0" borderId="0" xfId="0" applyFont="1"/>
    <xf numFmtId="49" fontId="30" fillId="0" borderId="0" xfId="0" applyNumberFormat="1" applyFont="1" applyAlignment="1" applyProtection="1">
      <alignment horizontal="center" vertical="center"/>
      <protection locked="0"/>
    </xf>
    <xf numFmtId="9" fontId="6" fillId="9" borderId="0" xfId="1" applyFont="1" applyFill="1" applyBorder="1" applyProtection="1"/>
    <xf numFmtId="0" fontId="4" fillId="3" borderId="0" xfId="0" applyFont="1" applyFill="1" applyAlignment="1">
      <alignment horizontal="left" vertical="top" wrapText="1"/>
    </xf>
    <xf numFmtId="0" fontId="8" fillId="3" borderId="0" xfId="0" applyFont="1" applyFill="1" applyAlignment="1">
      <alignment horizontal="left" vertical="top" wrapText="1"/>
    </xf>
    <xf numFmtId="0" fontId="4" fillId="10" borderId="0" xfId="0" applyFont="1" applyFill="1" applyAlignment="1" applyProtection="1">
      <alignment horizontal="left" vertical="top" wrapText="1"/>
      <protection locked="0"/>
    </xf>
    <xf numFmtId="49" fontId="4" fillId="0" borderId="0" xfId="0" applyNumberFormat="1" applyFont="1" applyAlignment="1" applyProtection="1">
      <alignment horizontal="left" vertical="center" wrapText="1"/>
      <protection locked="0"/>
    </xf>
    <xf numFmtId="49" fontId="4" fillId="0" borderId="0" xfId="0" applyNumberFormat="1" applyFont="1" applyAlignment="1" applyProtection="1">
      <alignment horizontal="left" vertical="center"/>
      <protection locked="0"/>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center" wrapText="1"/>
    </xf>
  </cellXfs>
  <cellStyles count="3">
    <cellStyle name="Komma" xfId="2" builtinId="3"/>
    <cellStyle name="Normal" xfId="0" builtinId="0"/>
    <cellStyle name="Prosent" xfId="1" builtinId="5"/>
  </cellStyles>
  <dxfs count="61">
    <dxf>
      <fill>
        <patternFill patternType="solid"/>
      </fill>
      <border>
        <bottom style="thin">
          <color auto="1"/>
        </bottom>
        <vertical/>
        <horizontal/>
      </border>
    </dxf>
    <dxf>
      <fill>
        <patternFill patternType="solid"/>
      </fill>
      <border>
        <bottom style="thin">
          <color auto="1"/>
        </bottom>
        <vertical/>
        <horizontal/>
      </border>
    </dxf>
    <dxf>
      <font>
        <color rgb="FF9C0006"/>
      </font>
      <fill>
        <patternFill>
          <bgColor rgb="FFFFC7CE"/>
        </patternFill>
      </fill>
    </dxf>
    <dxf>
      <border>
        <left style="thin">
          <color auto="1"/>
        </left>
        <right style="thin">
          <color auto="1"/>
        </right>
        <top/>
        <bottom/>
        <vertical/>
        <horizontal/>
      </border>
    </dxf>
    <dxf>
      <border>
        <bottom style="thin">
          <color auto="1"/>
        </bottom>
        <vertical/>
        <horizontal/>
      </border>
    </dxf>
    <dxf>
      <font>
        <color rgb="FF9C0006"/>
      </font>
      <fill>
        <patternFill>
          <bgColor rgb="FFFFC7CE"/>
        </patternFill>
      </fill>
    </dxf>
    <dxf>
      <font>
        <color rgb="FF9C0006"/>
      </font>
      <fill>
        <patternFill>
          <bgColor rgb="FFFFC7CE"/>
        </patternFill>
      </fill>
    </dxf>
    <dxf>
      <fill>
        <patternFill patternType="solid"/>
      </fill>
      <border>
        <bottom style="thin">
          <color auto="1"/>
        </bottom>
        <vertical/>
        <horizontal/>
      </border>
    </dxf>
    <dxf>
      <font>
        <color rgb="FF9C0006"/>
      </font>
      <fill>
        <patternFill>
          <bgColor rgb="FFFFC7CE"/>
        </patternFill>
      </fill>
    </dxf>
    <dxf>
      <font>
        <color rgb="FFD2E7F3"/>
      </font>
    </dxf>
    <dxf>
      <font>
        <color rgb="FF9C0006"/>
      </font>
      <fill>
        <patternFill>
          <bgColor rgb="FFFFC7CE"/>
        </patternFill>
      </fill>
    </dxf>
    <dxf>
      <font>
        <color rgb="FFD2E7F3"/>
      </font>
    </dxf>
    <dxf>
      <font>
        <color rgb="FFD2E7F3"/>
      </font>
    </dxf>
    <dxf>
      <font>
        <color rgb="FF9C0006"/>
      </font>
      <fill>
        <patternFill>
          <bgColor rgb="FFFFC7CE"/>
        </patternFill>
      </fill>
    </dxf>
    <dxf>
      <font>
        <color rgb="FFD2E7F3"/>
      </font>
    </dxf>
    <dxf>
      <font>
        <color rgb="FF9C0006"/>
      </font>
      <fill>
        <patternFill>
          <bgColor rgb="FFFFC7CE"/>
        </patternFill>
      </fill>
    </dxf>
    <dxf>
      <font>
        <color rgb="FFF2F1DE"/>
      </font>
    </dxf>
    <dxf>
      <font>
        <color rgb="FF9C0006"/>
      </font>
      <fill>
        <patternFill>
          <bgColor rgb="FFFFC7CE"/>
        </patternFill>
      </fill>
    </dxf>
    <dxf>
      <font>
        <color rgb="FFF2F1DE"/>
      </font>
    </dxf>
    <dxf>
      <font>
        <color rgb="FF9C0006"/>
      </font>
      <fill>
        <patternFill>
          <bgColor rgb="FFFFC7CE"/>
        </patternFill>
      </fill>
    </dxf>
    <dxf>
      <font>
        <color rgb="FFF2F1DE"/>
      </font>
    </dxf>
    <dxf>
      <font>
        <color rgb="FFF2F1DE"/>
      </font>
    </dxf>
    <dxf>
      <font>
        <color rgb="FF9C0006"/>
      </font>
      <fill>
        <patternFill>
          <bgColor rgb="FFFFC7CE"/>
        </patternFill>
      </fill>
    </dxf>
    <dxf>
      <font>
        <color rgb="FFD2E7F3"/>
      </font>
    </dxf>
    <dxf>
      <font>
        <color rgb="FFD2E7F3"/>
      </font>
    </dxf>
    <dxf>
      <font>
        <color rgb="FF9C0006"/>
      </font>
      <fill>
        <patternFill>
          <bgColor rgb="FFFFC7CE"/>
        </patternFill>
      </fill>
    </dxf>
    <dxf>
      <font>
        <color rgb="FFF2F1DE"/>
      </font>
    </dxf>
    <dxf>
      <font>
        <color rgb="FFF2F1DE"/>
      </font>
    </dxf>
    <dxf>
      <font>
        <color rgb="FF9C0006"/>
      </font>
      <fill>
        <patternFill>
          <bgColor rgb="FFFFC7CE"/>
        </patternFill>
      </fill>
    </dxf>
    <dxf>
      <font>
        <color rgb="FFD2E7F3"/>
      </font>
    </dxf>
    <dxf>
      <font>
        <color rgb="FFD2E7F3"/>
      </font>
    </dxf>
    <dxf>
      <font>
        <color rgb="FF9C0006"/>
      </font>
      <fill>
        <patternFill>
          <bgColor rgb="FFFFC7CE"/>
        </patternFill>
      </fill>
    </dxf>
    <dxf>
      <font>
        <color rgb="FFF2F1DE"/>
      </font>
    </dxf>
    <dxf>
      <font>
        <color rgb="FF9C0006"/>
      </font>
      <fill>
        <patternFill>
          <bgColor rgb="FFFFC7CE"/>
        </patternFill>
      </fill>
    </dxf>
    <dxf>
      <font>
        <color rgb="FFF2F1DE"/>
      </font>
    </dxf>
    <dxf>
      <font>
        <color rgb="FF9C0006"/>
      </font>
      <fill>
        <patternFill>
          <bgColor rgb="FFFFC7CE"/>
        </patternFill>
      </fill>
    </dxf>
    <dxf>
      <font>
        <color rgb="FFD2E7F3"/>
      </font>
    </dxf>
    <dxf>
      <font>
        <color rgb="FF9C0006"/>
      </font>
      <fill>
        <patternFill>
          <bgColor rgb="FFFFC7CE"/>
        </patternFill>
      </fill>
    </dxf>
    <dxf>
      <font>
        <color rgb="FFD2E7F3"/>
      </font>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solid"/>
      </fill>
      <border>
        <bottom style="thin">
          <color auto="1"/>
        </bottom>
        <vertical/>
        <horizontal/>
      </border>
    </dxf>
    <dxf>
      <fill>
        <patternFill patternType="lightDown"/>
      </fill>
    </dxf>
    <dxf>
      <fill>
        <patternFill patternType="solid"/>
      </fill>
      <border>
        <bottom style="thin">
          <color auto="1"/>
        </bottom>
        <vertical/>
        <horizontal/>
      </border>
    </dxf>
    <dxf>
      <fill>
        <patternFill patternType="lightDown"/>
      </fill>
    </dxf>
    <dxf>
      <fill>
        <patternFill patternType="solid"/>
      </fill>
      <border>
        <bottom style="thin">
          <color auto="1"/>
        </bottom>
        <vertical/>
        <horizontal/>
      </border>
    </dxf>
    <dxf>
      <fill>
        <patternFill patternType="solid"/>
      </fill>
      <border>
        <bottom style="thin">
          <color auto="1"/>
        </bottom>
        <vertical/>
        <horizontal/>
      </border>
    </dxf>
    <dxf>
      <border>
        <top style="thin">
          <color auto="1"/>
        </top>
        <vertical/>
        <horizontal/>
      </border>
    </dxf>
    <dxf>
      <border>
        <bottom style="thin">
          <color auto="1"/>
        </bottom>
        <vertical/>
        <horizontal/>
      </border>
    </dxf>
    <dxf>
      <font>
        <color rgb="FF9C0006"/>
      </font>
      <fill>
        <patternFill>
          <bgColor rgb="FFFFC7CE"/>
        </patternFill>
      </fill>
    </dxf>
    <dxf>
      <font>
        <color rgb="FF9C0006"/>
      </font>
      <fill>
        <patternFill>
          <bgColor rgb="FFFFC7CE"/>
        </patternFill>
      </fill>
    </dxf>
    <dxf>
      <font>
        <b val="0"/>
        <i/>
      </font>
    </dxf>
    <dxf>
      <font>
        <b val="0"/>
        <i/>
      </font>
    </dxf>
  </dxfs>
  <tableStyles count="0" defaultTableStyle="TableStyleMedium9" defaultPivotStyle="PivotStyleLight16"/>
  <colors>
    <mruColors>
      <color rgb="FFF2F1DE"/>
      <color rgb="FFD2E7F3"/>
      <color rgb="FF3C4952"/>
      <color rgb="FF5F7480"/>
      <color rgb="FFE6E5C1"/>
      <color rgb="FFCBD4BE"/>
      <color rgb="FF8AA9BB"/>
      <color rgb="FFBDDCEE"/>
      <color rgb="FFECFB81"/>
      <color rgb="FFD9D8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Bård Bie-Larsen" id="{56DC1EFA-FBBA-4421-AB4C-9898282B4BE4}" userId="S::bard.bie-larsen@kulturradet.no::769fb3c8-2d26-4269-a012-960dc0cdf262"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2" dT="2022-11-28T14:15:24.66" personId="{56DC1EFA-FBBA-4421-AB4C-9898282B4BE4}" id="{C44C2A63-CA7E-4AE7-B242-D113920CA5B2}">
    <text>Dersom en av avdelingene svarer «Ja» endrer svaret seg for hele museet til «Ja».</text>
  </threadedComment>
  <threadedComment ref="B38" dT="2022-11-28T14:15:54.49" personId="{56DC1EFA-FBBA-4421-AB4C-9898282B4BE4}" id="{E57A48AA-EAB8-463F-882C-25B7406EE2D3}">
    <text>Dersom minst én av avdelingene svarer «Ja» endrer svaret seg her til «Ja».</text>
  </threadedComment>
  <threadedComment ref="B42" dT="2022-11-28T14:16:50.21" personId="{56DC1EFA-FBBA-4421-AB4C-9898282B4BE4}" id="{60C114B5-76D4-4639-BE6E-EA44C71B0D7C}">
    <text>Hvis en av avdelingene svarer «Ja» endrer svaret seg her til «Ja»</text>
  </threadedComment>
  <threadedComment ref="D111" dT="2022-11-28T08:06:19.28" personId="{56DC1EFA-FBBA-4421-AB4C-9898282B4BE4}" id="{C460D734-0854-44DF-8513-739DEFE2C8D1}">
    <text>HJEPLETEKST:
Tilfredsstillende registrert per 31.12
Oppgi antall som er elektronisk registrert med tilstrekkelig informasjon slik at museet kan 
forvalte, formidle og forske i samsvar med museets formål, strategier og planer. Definisjonen på
hva som er tilfredsstillende registrert varierer med typer gjenstander, bygninger og anlegg. I
tillegg avhenger det av museets egne prioriteringer i samlingene og ulike behov for informasjon
om forskjellige deler av samlingene.</text>
  </threadedComment>
  <threadedComment ref="F111" dT="2022-11-28T08:07:34.63" personId="{56DC1EFA-FBBA-4421-AB4C-9898282B4BE4}" id="{31BF477E-2270-4C83-A880-5222F459A459}">
    <text>HJELPETEKST:
Digitalisert per 31.12
Oppgi antall gjenstander, fotografier, farkoster, bygninger og anlegg som er digitalisert, det være seg i form av et digitalt foto, en film, et lydklipp e.l. Tekstlig metadata regnes i denne
sammenhengen ikke som digital representasjon. For bygninger og større anlegg, bør det foreligge digitale representasjoner som dokumenterer hele bygningen / anlegget.
Det er ingen forutsetning at de digitaliserte objektene også skal være elektronisk registrert.
Antallet digitaliserte objekter kan med andre ord overstige antallet registrerte objekter.</text>
  </threadedComment>
  <threadedComment ref="H111" dT="2022-11-28T08:08:49.18" personId="{56DC1EFA-FBBA-4421-AB4C-9898282B4BE4}" id="{6A1BABB5-525C-419F-ACE1-B3BB97D71DF5}">
    <text>HJELPETEKST: 
Tilgjengeliggjort per 31.12
Antall gjenstander, fotografier, bygninger og anlegg tilgjengeliggjort på Internett med metadata og
digital representasjon (jf. beskrivelse av Digitalisert).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5"/>
  <sheetViews>
    <sheetView showGridLines="0" tabSelected="1" zoomScale="115" zoomScaleNormal="115" workbookViewId="0">
      <pane xSplit="2" topLeftCell="C1" activePane="topRight" state="frozen"/>
      <selection pane="topRight" activeCell="B5" sqref="B5"/>
      <selection activeCell="A7" sqref="A7"/>
    </sheetView>
  </sheetViews>
  <sheetFormatPr defaultColWidth="11.42578125" defaultRowHeight="12.6"/>
  <cols>
    <col min="1" max="1" width="7.5703125" customWidth="1"/>
    <col min="2" max="2" width="139.85546875" customWidth="1"/>
  </cols>
  <sheetData>
    <row r="1" spans="2:2" ht="44.45" customHeight="1" thickBot="1">
      <c r="B1" s="100"/>
    </row>
    <row r="2" spans="2:2" ht="87" customHeight="1">
      <c r="B2" s="101" t="s">
        <v>0</v>
      </c>
    </row>
    <row r="3" spans="2:2" ht="10.5" customHeight="1">
      <c r="B3" s="97"/>
    </row>
    <row r="4" spans="2:2" ht="34.5" customHeight="1">
      <c r="B4" s="98" t="s">
        <v>1</v>
      </c>
    </row>
    <row r="5" spans="2:2" ht="294" customHeight="1" thickBot="1">
      <c r="B5" s="99" t="s">
        <v>2</v>
      </c>
    </row>
  </sheetData>
  <sheetProtection selectLockedCells="1" selectUn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59"/>
  <sheetViews>
    <sheetView zoomScale="85" zoomScaleNormal="85" workbookViewId="0">
      <pane xSplit="1" ySplit="2" topLeftCell="B3" activePane="bottomRight" state="frozen"/>
      <selection pane="bottomRight" activeCell="D7" sqref="D7"/>
      <selection pane="bottomLeft" activeCell="A3" sqref="A3"/>
      <selection pane="topRight" activeCell="C1" sqref="C1"/>
    </sheetView>
  </sheetViews>
  <sheetFormatPr defaultColWidth="11.42578125" defaultRowHeight="14.45"/>
  <cols>
    <col min="1" max="1" width="10.140625" style="20" customWidth="1"/>
    <col min="2" max="2" width="74.5703125" style="96" customWidth="1"/>
    <col min="3" max="3" width="18.5703125" style="19" customWidth="1"/>
    <col min="4" max="4" width="20.5703125" style="20" customWidth="1"/>
    <col min="5" max="5" width="17.140625" style="19" customWidth="1"/>
    <col min="6" max="6" width="20.5703125" style="20" customWidth="1"/>
    <col min="7" max="7" width="17.85546875" style="19" customWidth="1"/>
    <col min="8" max="8" width="16.85546875" style="20" customWidth="1"/>
    <col min="9" max="9" width="17.7109375" style="19" bestFit="1" customWidth="1"/>
    <col min="10" max="10" width="16.85546875" style="20" customWidth="1"/>
    <col min="11" max="11" width="6.7109375" style="20" bestFit="1" customWidth="1"/>
    <col min="12" max="12" width="3.85546875" style="20" customWidth="1"/>
    <col min="13" max="13" width="11.42578125" style="20"/>
    <col min="14" max="14" width="11.42578125" style="38"/>
    <col min="15" max="16384" width="11.42578125" style="20"/>
  </cols>
  <sheetData>
    <row r="1" spans="1:14" ht="63" customHeight="1">
      <c r="A1" s="21"/>
      <c r="B1" s="202" t="s">
        <v>3</v>
      </c>
      <c r="C1" s="202"/>
      <c r="D1" s="202"/>
      <c r="E1" s="202"/>
      <c r="F1" s="202"/>
      <c r="G1" s="202"/>
      <c r="H1" s="202"/>
      <c r="I1" s="202"/>
      <c r="J1" s="202"/>
      <c r="K1" s="202"/>
      <c r="L1" s="23"/>
      <c r="M1" s="21"/>
      <c r="N1" s="36"/>
    </row>
    <row r="2" spans="1:14" ht="51" customHeight="1">
      <c r="A2" s="21"/>
      <c r="B2" s="88" t="s">
        <v>4</v>
      </c>
      <c r="C2" s="14"/>
      <c r="D2" s="15"/>
      <c r="E2" s="14"/>
      <c r="F2" s="15"/>
      <c r="G2" s="14"/>
      <c r="H2" s="15"/>
      <c r="I2" s="14"/>
      <c r="J2" s="14"/>
      <c r="K2" s="14"/>
      <c r="L2" s="14"/>
      <c r="M2" s="18"/>
      <c r="N2" s="36"/>
    </row>
    <row r="3" spans="1:14">
      <c r="A3" s="21"/>
      <c r="B3" s="4"/>
      <c r="C3" s="4"/>
      <c r="D3" s="4"/>
      <c r="E3" s="2"/>
      <c r="F3" s="4"/>
      <c r="G3" s="2"/>
      <c r="H3" s="4"/>
      <c r="I3" s="2"/>
      <c r="J3" s="2"/>
      <c r="K3" s="2"/>
      <c r="L3" s="22"/>
      <c r="M3" s="18"/>
      <c r="N3" s="36"/>
    </row>
    <row r="4" spans="1:14">
      <c r="A4" s="21"/>
      <c r="B4" s="89" t="s">
        <v>5</v>
      </c>
      <c r="C4" s="35" t="s">
        <v>6</v>
      </c>
      <c r="D4" s="15"/>
      <c r="E4" s="14"/>
      <c r="F4" s="15"/>
      <c r="G4" s="14"/>
      <c r="H4" s="15"/>
      <c r="I4" s="14"/>
      <c r="J4" s="14"/>
      <c r="K4" s="14"/>
      <c r="L4" s="14"/>
      <c r="M4" s="18"/>
      <c r="N4" s="36"/>
    </row>
    <row r="5" spans="1:14">
      <c r="A5" s="21"/>
      <c r="B5" s="90"/>
      <c r="C5" s="2"/>
      <c r="D5" s="4"/>
      <c r="E5" s="2"/>
      <c r="F5" s="4"/>
      <c r="G5" s="2"/>
      <c r="H5" s="4"/>
      <c r="I5" s="2"/>
      <c r="J5" s="2"/>
      <c r="K5" s="2"/>
      <c r="L5" s="22"/>
      <c r="M5" s="18"/>
      <c r="N5" s="36"/>
    </row>
    <row r="6" spans="1:14">
      <c r="A6" s="21"/>
      <c r="B6" s="90" t="s">
        <v>7</v>
      </c>
      <c r="C6" s="2"/>
      <c r="D6" s="3" t="s">
        <v>8</v>
      </c>
      <c r="E6" s="2"/>
      <c r="F6" s="4"/>
      <c r="G6" s="2"/>
      <c r="H6" s="4"/>
      <c r="I6" s="2"/>
      <c r="J6" s="2"/>
      <c r="K6" s="2"/>
      <c r="L6" s="22"/>
      <c r="M6" s="18"/>
      <c r="N6" s="36"/>
    </row>
    <row r="7" spans="1:14">
      <c r="A7" s="21"/>
      <c r="B7" s="28" t="s">
        <v>9</v>
      </c>
      <c r="C7" s="39" t="s">
        <v>10</v>
      </c>
      <c r="D7" s="29">
        <f>Avdelinger!E34</f>
        <v>0</v>
      </c>
      <c r="E7" s="2"/>
      <c r="F7" s="4"/>
      <c r="G7" s="2"/>
      <c r="H7" s="4"/>
      <c r="I7" s="2"/>
      <c r="J7" s="2"/>
      <c r="K7" s="2"/>
      <c r="L7" s="22"/>
      <c r="M7" s="18"/>
      <c r="N7" s="36"/>
    </row>
    <row r="8" spans="1:14">
      <c r="A8" s="21"/>
      <c r="B8" s="28" t="s">
        <v>11</v>
      </c>
      <c r="C8" s="39" t="s">
        <v>12</v>
      </c>
      <c r="D8" s="29">
        <f>Avdelinger!F34</f>
        <v>0</v>
      </c>
      <c r="E8" s="2"/>
      <c r="F8" s="4"/>
      <c r="G8" s="2"/>
      <c r="H8" s="4"/>
      <c r="I8" s="2"/>
      <c r="J8" s="2"/>
      <c r="K8" s="2"/>
      <c r="L8" s="22"/>
      <c r="M8" s="18"/>
      <c r="N8" s="36"/>
    </row>
    <row r="9" spans="1:14">
      <c r="A9" s="21"/>
      <c r="B9" s="28" t="s">
        <v>13</v>
      </c>
      <c r="C9" s="39" t="s">
        <v>14</v>
      </c>
      <c r="D9" s="29">
        <f>Avdelinger!G34</f>
        <v>0</v>
      </c>
      <c r="E9" s="2"/>
      <c r="F9" s="4"/>
      <c r="G9" s="2"/>
      <c r="H9" s="4"/>
      <c r="I9" s="2"/>
      <c r="J9" s="2"/>
      <c r="K9" s="2"/>
      <c r="L9" s="22"/>
      <c r="M9" s="18"/>
      <c r="N9" s="36"/>
    </row>
    <row r="10" spans="1:14">
      <c r="A10" s="21"/>
      <c r="B10" s="28" t="s">
        <v>15</v>
      </c>
      <c r="C10" s="39" t="s">
        <v>16</v>
      </c>
      <c r="D10" s="29">
        <f>Avdelinger!H34</f>
        <v>0</v>
      </c>
      <c r="E10" s="2"/>
      <c r="F10" s="4"/>
      <c r="G10" s="2"/>
      <c r="H10" s="4"/>
      <c r="I10" s="2"/>
      <c r="J10" s="2"/>
      <c r="K10" s="2"/>
      <c r="L10" s="22"/>
      <c r="M10" s="18"/>
      <c r="N10" s="36"/>
    </row>
    <row r="11" spans="1:14">
      <c r="A11" s="21"/>
      <c r="B11" s="28" t="s">
        <v>17</v>
      </c>
      <c r="C11" s="39" t="s">
        <v>18</v>
      </c>
      <c r="D11" s="29">
        <f>Avdelinger!I34</f>
        <v>0</v>
      </c>
      <c r="E11" s="2"/>
      <c r="F11" s="4"/>
      <c r="G11" s="2"/>
      <c r="H11" s="4"/>
      <c r="I11" s="2"/>
      <c r="J11" s="2"/>
      <c r="K11" s="2"/>
      <c r="L11" s="22"/>
      <c r="M11" s="18"/>
      <c r="N11" s="36"/>
    </row>
    <row r="12" spans="1:14">
      <c r="A12" s="21"/>
      <c r="B12" s="28" t="s">
        <v>19</v>
      </c>
      <c r="C12" s="39" t="s">
        <v>20</v>
      </c>
      <c r="D12" s="29">
        <f>Avdelinger!J34</f>
        <v>0</v>
      </c>
      <c r="E12" s="2"/>
      <c r="F12" s="4"/>
      <c r="G12" s="2"/>
      <c r="H12" s="4"/>
      <c r="I12" s="2"/>
      <c r="J12" s="2"/>
      <c r="K12" s="2"/>
      <c r="L12" s="22"/>
      <c r="M12" s="18"/>
      <c r="N12" s="36"/>
    </row>
    <row r="13" spans="1:14">
      <c r="A13" s="21"/>
      <c r="B13" s="28" t="s">
        <v>21</v>
      </c>
      <c r="C13" s="39" t="s">
        <v>22</v>
      </c>
      <c r="D13" s="29">
        <f>Avdelinger!K34</f>
        <v>0</v>
      </c>
      <c r="K13" s="2"/>
      <c r="L13" s="22"/>
      <c r="M13" s="18"/>
      <c r="N13" s="36"/>
    </row>
    <row r="14" spans="1:14">
      <c r="A14" s="21"/>
      <c r="B14" s="116" t="s">
        <v>23</v>
      </c>
      <c r="C14" s="170" t="s">
        <v>24</v>
      </c>
      <c r="D14" s="29">
        <f>Avdelinger!L34</f>
        <v>0</v>
      </c>
      <c r="E14" s="2"/>
      <c r="F14" s="4"/>
      <c r="G14" s="2"/>
      <c r="H14" s="4"/>
      <c r="I14" s="2"/>
      <c r="J14" s="2"/>
      <c r="K14" s="2"/>
      <c r="L14" s="22"/>
      <c r="M14" s="18"/>
      <c r="N14" s="36"/>
    </row>
    <row r="15" spans="1:14">
      <c r="A15" s="21"/>
      <c r="B15" s="116" t="s">
        <v>25</v>
      </c>
      <c r="C15" s="170" t="s">
        <v>26</v>
      </c>
      <c r="D15" s="29">
        <f>Avdelinger!M34</f>
        <v>0</v>
      </c>
      <c r="E15" s="2"/>
      <c r="F15" s="4"/>
      <c r="G15" s="2"/>
      <c r="H15" s="4"/>
      <c r="I15" s="2"/>
      <c r="J15" s="2"/>
      <c r="K15" s="2"/>
      <c r="L15" s="22"/>
      <c r="M15" s="18"/>
      <c r="N15" s="36"/>
    </row>
    <row r="16" spans="1:14">
      <c r="A16" s="21"/>
      <c r="B16" s="116" t="s">
        <v>27</v>
      </c>
      <c r="C16" s="170" t="s">
        <v>28</v>
      </c>
      <c r="D16" s="29">
        <f>Avdelinger!N34</f>
        <v>0</v>
      </c>
      <c r="E16" s="2"/>
      <c r="F16" s="4"/>
      <c r="G16" s="2"/>
      <c r="H16" s="4"/>
      <c r="I16" s="2"/>
      <c r="J16" s="2"/>
      <c r="K16" s="2"/>
      <c r="L16" s="22"/>
      <c r="M16" s="18"/>
      <c r="N16" s="36"/>
    </row>
    <row r="17" spans="1:14">
      <c r="A17" s="21"/>
      <c r="B17" s="116" t="s">
        <v>29</v>
      </c>
      <c r="C17" s="170" t="s">
        <v>30</v>
      </c>
      <c r="D17" s="29">
        <f>Avdelinger!O34</f>
        <v>0</v>
      </c>
      <c r="E17" s="2"/>
      <c r="F17" s="4"/>
      <c r="G17" s="2"/>
      <c r="H17" s="4"/>
      <c r="I17" s="2"/>
      <c r="J17" s="2"/>
      <c r="K17" s="2"/>
      <c r="L17" s="22"/>
      <c r="M17" s="18"/>
      <c r="N17" s="36"/>
    </row>
    <row r="18" spans="1:14">
      <c r="A18" s="21"/>
      <c r="B18" s="116" t="s">
        <v>31</v>
      </c>
      <c r="C18" s="170" t="s">
        <v>32</v>
      </c>
      <c r="D18" s="29">
        <f>Avdelinger!P34</f>
        <v>0</v>
      </c>
      <c r="E18" s="2"/>
      <c r="F18" s="4"/>
      <c r="G18" s="2"/>
      <c r="H18" s="4"/>
      <c r="I18" s="2"/>
      <c r="J18" s="2"/>
      <c r="K18" s="2"/>
      <c r="L18" s="22"/>
      <c r="M18" s="18"/>
      <c r="N18" s="36"/>
    </row>
    <row r="19" spans="1:14">
      <c r="A19" s="21"/>
      <c r="B19" s="28" t="s">
        <v>33</v>
      </c>
      <c r="C19" s="39" t="s">
        <v>34</v>
      </c>
      <c r="D19" s="29">
        <f>Avdelinger!Q34</f>
        <v>0</v>
      </c>
      <c r="E19" s="2"/>
      <c r="F19" s="4"/>
      <c r="G19" s="2"/>
      <c r="H19" s="4"/>
      <c r="I19" s="2"/>
      <c r="J19" s="2"/>
      <c r="K19" s="2"/>
      <c r="L19" s="22"/>
      <c r="M19" s="18"/>
      <c r="N19" s="36"/>
    </row>
    <row r="20" spans="1:14">
      <c r="A20" s="21"/>
      <c r="B20" s="28" t="s">
        <v>35</v>
      </c>
      <c r="C20" s="39">
        <v>331</v>
      </c>
      <c r="D20" s="29">
        <f>Avdelinger!R34</f>
        <v>0</v>
      </c>
      <c r="E20" s="2"/>
      <c r="F20" s="4"/>
      <c r="G20" s="2"/>
      <c r="H20" s="4"/>
      <c r="I20" s="2"/>
      <c r="J20" s="2"/>
      <c r="K20" s="2"/>
      <c r="L20" s="22"/>
      <c r="M20" s="18"/>
      <c r="N20" s="36"/>
    </row>
    <row r="21" spans="1:14">
      <c r="A21" s="21"/>
      <c r="B21" s="28" t="s">
        <v>36</v>
      </c>
      <c r="C21" s="39">
        <v>332</v>
      </c>
      <c r="D21" s="29">
        <f>Avdelinger!S34</f>
        <v>0</v>
      </c>
      <c r="E21" s="2"/>
      <c r="F21" s="4"/>
      <c r="G21" s="2"/>
      <c r="H21" s="4"/>
      <c r="I21" s="2"/>
      <c r="J21" s="2"/>
      <c r="K21" s="2"/>
      <c r="L21" s="22"/>
      <c r="M21" s="18"/>
      <c r="N21" s="36"/>
    </row>
    <row r="22" spans="1:14">
      <c r="A22" s="21"/>
      <c r="B22" s="28" t="s">
        <v>37</v>
      </c>
      <c r="C22" s="39">
        <v>333</v>
      </c>
      <c r="D22" s="29">
        <f>Avdelinger!T34</f>
        <v>0</v>
      </c>
      <c r="E22" s="2"/>
      <c r="F22" s="4"/>
      <c r="G22" s="2"/>
      <c r="H22" s="4"/>
      <c r="I22" s="2"/>
      <c r="J22" s="2"/>
      <c r="K22" s="2"/>
      <c r="L22" s="22"/>
      <c r="M22" s="18"/>
      <c r="N22" s="36"/>
    </row>
    <row r="23" spans="1:14">
      <c r="A23" s="21"/>
      <c r="B23" s="28"/>
      <c r="C23" s="2"/>
      <c r="D23" s="4"/>
      <c r="E23" s="2"/>
      <c r="F23" s="4"/>
      <c r="G23" s="2"/>
      <c r="H23" s="4"/>
      <c r="I23" s="2"/>
      <c r="J23" s="2"/>
      <c r="K23" s="2"/>
      <c r="L23" s="22"/>
      <c r="M23" s="18"/>
      <c r="N23" s="36"/>
    </row>
    <row r="24" spans="1:14">
      <c r="A24" s="21"/>
      <c r="B24" s="28"/>
      <c r="C24" s="2"/>
      <c r="D24" s="4"/>
      <c r="E24" s="2"/>
      <c r="F24" s="4"/>
      <c r="G24" s="2"/>
      <c r="H24" s="4"/>
      <c r="I24" s="2"/>
      <c r="J24" s="2"/>
      <c r="K24" s="2"/>
      <c r="L24" s="22"/>
      <c r="M24" s="18"/>
      <c r="N24" s="36"/>
    </row>
    <row r="25" spans="1:14">
      <c r="A25" s="21"/>
      <c r="B25" s="90" t="s">
        <v>38</v>
      </c>
      <c r="C25" s="2"/>
      <c r="D25" s="3" t="s">
        <v>8</v>
      </c>
      <c r="E25" s="2"/>
      <c r="F25" s="4"/>
      <c r="G25" s="2"/>
      <c r="H25" s="4"/>
      <c r="I25" s="2"/>
      <c r="J25" s="2"/>
      <c r="K25" s="2"/>
      <c r="L25" s="22"/>
      <c r="M25" s="18"/>
      <c r="N25" s="36"/>
    </row>
    <row r="26" spans="1:14">
      <c r="A26" s="21"/>
      <c r="B26" s="116" t="s">
        <v>39</v>
      </c>
      <c r="C26" s="39" t="s">
        <v>40</v>
      </c>
      <c r="D26" s="29">
        <f>Avdelinger!V34</f>
        <v>0</v>
      </c>
      <c r="E26" s="2"/>
      <c r="F26" s="4"/>
      <c r="G26" s="2"/>
      <c r="H26" s="4"/>
      <c r="I26" s="2"/>
      <c r="J26" s="2"/>
      <c r="K26" s="2"/>
      <c r="L26" s="22"/>
      <c r="M26" s="18"/>
      <c r="N26" s="36"/>
    </row>
    <row r="27" spans="1:14">
      <c r="A27" s="21"/>
      <c r="B27" s="28" t="s">
        <v>41</v>
      </c>
      <c r="C27" s="39">
        <v>334</v>
      </c>
      <c r="D27" s="29">
        <f>Avdelinger!W34</f>
        <v>0</v>
      </c>
      <c r="E27" s="2"/>
      <c r="F27" s="4"/>
      <c r="G27" s="2"/>
      <c r="H27" s="4"/>
      <c r="I27" s="2"/>
      <c r="J27" s="2"/>
      <c r="K27" s="2"/>
      <c r="L27" s="22"/>
      <c r="M27" s="18"/>
      <c r="N27" s="36"/>
    </row>
    <row r="28" spans="1:14">
      <c r="A28" s="21"/>
      <c r="B28" s="28" t="s">
        <v>42</v>
      </c>
      <c r="C28" s="39">
        <v>335</v>
      </c>
      <c r="D28" s="29">
        <f>Avdelinger!X34</f>
        <v>0</v>
      </c>
      <c r="E28" s="2"/>
      <c r="F28" s="4"/>
      <c r="G28" s="2"/>
      <c r="H28" s="4"/>
      <c r="I28" s="2"/>
      <c r="J28" s="2"/>
      <c r="K28" s="2"/>
      <c r="L28" s="22"/>
      <c r="M28" s="18"/>
      <c r="N28" s="36"/>
    </row>
    <row r="29" spans="1:14">
      <c r="A29" s="21"/>
      <c r="B29" s="28"/>
      <c r="C29" s="2"/>
      <c r="D29" s="4"/>
      <c r="E29" s="2"/>
      <c r="F29" s="4"/>
      <c r="G29" s="2"/>
      <c r="H29" s="4"/>
      <c r="I29" s="2"/>
      <c r="J29" s="2"/>
      <c r="K29" s="2"/>
      <c r="L29" s="22"/>
      <c r="M29" s="18"/>
      <c r="N29" s="36"/>
    </row>
    <row r="30" spans="1:14">
      <c r="A30" s="21"/>
      <c r="B30" s="28"/>
      <c r="C30" s="2"/>
      <c r="D30" s="4"/>
      <c r="E30" s="2"/>
      <c r="F30" s="4"/>
      <c r="G30" s="2"/>
      <c r="H30" s="4"/>
      <c r="I30" s="2"/>
      <c r="J30" s="2"/>
      <c r="K30" s="2"/>
      <c r="L30" s="22"/>
      <c r="M30" s="18"/>
      <c r="N30" s="36"/>
    </row>
    <row r="31" spans="1:14">
      <c r="A31" s="21"/>
      <c r="B31" s="90" t="s">
        <v>43</v>
      </c>
      <c r="C31" s="2"/>
      <c r="D31" s="3" t="s">
        <v>8</v>
      </c>
      <c r="E31" s="2"/>
      <c r="F31" s="112" t="s">
        <v>44</v>
      </c>
      <c r="G31" s="2"/>
      <c r="H31" s="4"/>
      <c r="I31" s="2"/>
      <c r="J31" s="2"/>
      <c r="K31" s="2"/>
      <c r="L31" s="22"/>
      <c r="M31" s="18"/>
      <c r="N31" s="36"/>
    </row>
    <row r="32" spans="1:14">
      <c r="A32" s="21"/>
      <c r="B32" s="28" t="s">
        <v>45</v>
      </c>
      <c r="C32" s="39">
        <v>403</v>
      </c>
      <c r="D32" s="30" t="str">
        <f>IF(Avdelinger!Z34&gt;0,"Ja","Nei")</f>
        <v>Nei</v>
      </c>
      <c r="E32" s="2"/>
      <c r="F32" s="114" t="str">
        <f>IFERROR(Avdelinger!Z34/Avdelinger!A35,"-")</f>
        <v>-</v>
      </c>
      <c r="G32" s="5"/>
      <c r="H32" s="4"/>
      <c r="I32" s="2"/>
      <c r="J32" s="2"/>
      <c r="K32" s="2"/>
      <c r="L32" s="22"/>
      <c r="M32" s="18"/>
      <c r="N32" s="36"/>
    </row>
    <row r="33" spans="1:14">
      <c r="A33" s="21"/>
      <c r="B33" s="28" t="s">
        <v>46</v>
      </c>
      <c r="C33" s="39">
        <v>336</v>
      </c>
      <c r="D33" s="29">
        <f>Avdelinger!AA34</f>
        <v>0</v>
      </c>
      <c r="E33" s="2"/>
      <c r="F33" s="4"/>
      <c r="G33" s="5"/>
      <c r="H33" s="4"/>
      <c r="I33" s="2"/>
      <c r="J33" s="2"/>
      <c r="K33" s="2"/>
      <c r="L33" s="22"/>
      <c r="M33" s="18"/>
      <c r="N33" s="36"/>
    </row>
    <row r="34" spans="1:14">
      <c r="A34" s="21"/>
      <c r="B34" s="28" t="s">
        <v>47</v>
      </c>
      <c r="C34" s="39">
        <v>337</v>
      </c>
      <c r="D34" s="29">
        <f>Avdelinger!AB34</f>
        <v>0</v>
      </c>
      <c r="E34" s="2"/>
      <c r="F34" s="4"/>
      <c r="G34" s="5"/>
      <c r="H34" s="4"/>
      <c r="I34" s="2"/>
      <c r="J34" s="2"/>
      <c r="K34" s="2"/>
      <c r="L34" s="22"/>
      <c r="M34" s="18"/>
      <c r="N34" s="36"/>
    </row>
    <row r="35" spans="1:14">
      <c r="A35" s="21"/>
      <c r="B35" s="28"/>
      <c r="C35" s="2"/>
      <c r="D35" s="4"/>
      <c r="E35" s="2"/>
      <c r="F35" s="4"/>
      <c r="G35" s="2"/>
      <c r="H35" s="4"/>
      <c r="I35" s="2"/>
      <c r="J35" s="2"/>
      <c r="K35" s="2"/>
      <c r="L35" s="22"/>
      <c r="M35" s="18"/>
      <c r="N35" s="36"/>
    </row>
    <row r="36" spans="1:14">
      <c r="A36" s="21"/>
      <c r="B36" s="28"/>
      <c r="C36" s="2"/>
      <c r="D36" s="4"/>
      <c r="E36" s="2"/>
      <c r="F36" s="4"/>
      <c r="G36" s="2"/>
      <c r="H36" s="4"/>
      <c r="I36" s="2"/>
      <c r="J36" s="2"/>
      <c r="K36" s="2"/>
      <c r="L36" s="22"/>
      <c r="M36" s="18"/>
      <c r="N36" s="36"/>
    </row>
    <row r="37" spans="1:14">
      <c r="A37" s="21"/>
      <c r="B37" s="90" t="s">
        <v>48</v>
      </c>
      <c r="C37" s="2"/>
      <c r="D37" s="3" t="s">
        <v>8</v>
      </c>
      <c r="E37" s="2"/>
      <c r="F37" s="112" t="s">
        <v>44</v>
      </c>
      <c r="G37" s="2"/>
      <c r="H37" s="4"/>
      <c r="I37" s="2"/>
      <c r="J37" s="2"/>
      <c r="K37" s="2"/>
      <c r="L37" s="22"/>
      <c r="M37" s="18"/>
      <c r="N37" s="36"/>
    </row>
    <row r="38" spans="1:14">
      <c r="A38" s="21"/>
      <c r="B38" s="28" t="s">
        <v>49</v>
      </c>
      <c r="C38" s="39" t="s">
        <v>50</v>
      </c>
      <c r="D38" s="30" t="str">
        <f>IF(Avdelinger!AD34&gt;0,"Ja","Nei")</f>
        <v>Nei</v>
      </c>
      <c r="E38" s="2"/>
      <c r="F38" s="114" t="str">
        <f>IFERROR(Avdelinger!AD34/Avdelinger!A35,"-")</f>
        <v>-</v>
      </c>
      <c r="G38" s="2"/>
      <c r="H38" s="4"/>
      <c r="I38" s="2"/>
      <c r="J38" s="2"/>
      <c r="K38" s="2"/>
      <c r="L38" s="22"/>
      <c r="M38" s="18"/>
      <c r="N38" s="36"/>
    </row>
    <row r="39" spans="1:14">
      <c r="A39" s="21"/>
      <c r="B39" s="28"/>
      <c r="C39" s="2"/>
      <c r="D39" s="4"/>
      <c r="E39" s="2"/>
      <c r="F39" s="4"/>
      <c r="G39" s="2"/>
      <c r="H39" s="4"/>
      <c r="I39" s="2"/>
      <c r="J39" s="2"/>
      <c r="K39" s="2"/>
      <c r="L39" s="22"/>
      <c r="M39" s="18"/>
      <c r="N39" s="36"/>
    </row>
    <row r="40" spans="1:14">
      <c r="A40" s="21"/>
      <c r="B40" s="28"/>
      <c r="C40" s="2"/>
      <c r="D40" s="4"/>
      <c r="E40" s="2"/>
      <c r="F40" s="4"/>
      <c r="G40" s="2"/>
      <c r="H40" s="4"/>
      <c r="I40" s="2"/>
      <c r="J40" s="2"/>
      <c r="K40" s="2"/>
      <c r="L40" s="22"/>
      <c r="M40" s="18"/>
      <c r="N40" s="36"/>
    </row>
    <row r="41" spans="1:14">
      <c r="A41" s="21"/>
      <c r="B41" s="90" t="s">
        <v>51</v>
      </c>
      <c r="C41" s="2"/>
      <c r="D41" s="4"/>
      <c r="E41" s="2"/>
      <c r="F41" s="112" t="s">
        <v>44</v>
      </c>
      <c r="G41" s="2"/>
      <c r="H41" s="4"/>
      <c r="I41" s="2"/>
      <c r="J41" s="2"/>
      <c r="K41" s="2"/>
      <c r="L41" s="22"/>
      <c r="M41" s="18"/>
      <c r="N41" s="36"/>
    </row>
    <row r="42" spans="1:14">
      <c r="A42" s="21"/>
      <c r="B42" s="28" t="s">
        <v>52</v>
      </c>
      <c r="C42" s="39" t="s">
        <v>53</v>
      </c>
      <c r="D42" s="30" t="str">
        <f>IF(Avdelinger!AF34&gt;0,"Ja","Nei")</f>
        <v>Nei</v>
      </c>
      <c r="E42" s="2"/>
      <c r="F42" s="113" t="str">
        <f>IFERROR(Avdelinger!AF34/Avdelinger!A35,"-")</f>
        <v>-</v>
      </c>
      <c r="G42" s="2"/>
      <c r="H42" s="4"/>
      <c r="I42" s="2"/>
      <c r="J42" s="2"/>
      <c r="K42" s="2"/>
      <c r="L42" s="22"/>
      <c r="M42" s="18"/>
      <c r="N42" s="36"/>
    </row>
    <row r="43" spans="1:14">
      <c r="A43" s="21"/>
      <c r="B43" s="28"/>
      <c r="C43" s="2"/>
      <c r="D43" s="177"/>
      <c r="E43" s="2"/>
      <c r="F43" s="113"/>
      <c r="G43" s="2"/>
      <c r="H43" s="4"/>
      <c r="I43" s="2"/>
      <c r="J43" s="2"/>
      <c r="K43" s="2"/>
      <c r="L43" s="22"/>
      <c r="M43" s="18"/>
      <c r="N43" s="36"/>
    </row>
    <row r="44" spans="1:14">
      <c r="A44" s="21"/>
      <c r="B44" s="27" t="s">
        <v>54</v>
      </c>
      <c r="C44" s="39" t="s">
        <v>55</v>
      </c>
      <c r="D44" s="211" t="s">
        <v>56</v>
      </c>
      <c r="E44" s="212"/>
      <c r="F44" s="212"/>
      <c r="G44" s="2"/>
      <c r="H44" s="4"/>
      <c r="I44" s="2"/>
      <c r="J44" s="2"/>
      <c r="K44" s="2"/>
      <c r="L44" s="22"/>
      <c r="M44" s="18"/>
      <c r="N44" s="36"/>
    </row>
    <row r="45" spans="1:14">
      <c r="A45" s="21"/>
      <c r="B45" s="209" t="str">
        <f>IF(Avdelinger!AG34="","[Hit hentes eventuelle kommentarer fra avdelingene. De kan brukes som utgangspunkt for rapporteringstekst felles for hele museet.]",Avdelinger!AG34)</f>
        <v>[Hit hentes eventuelle kommentarer fra avdelingene. De kan brukes som utgangspunkt for rapporteringstekst felles for hele museet.]</v>
      </c>
      <c r="C45" s="39"/>
      <c r="D45" s="212"/>
      <c r="E45" s="212"/>
      <c r="F45" s="212"/>
      <c r="G45" s="2"/>
      <c r="H45" s="4"/>
      <c r="I45" s="2"/>
      <c r="J45" s="2"/>
      <c r="K45" s="2"/>
      <c r="L45" s="22"/>
      <c r="M45" s="18"/>
      <c r="N45" s="36"/>
    </row>
    <row r="46" spans="1:14">
      <c r="A46" s="21"/>
      <c r="B46" s="209"/>
      <c r="C46" s="39"/>
      <c r="D46" s="212"/>
      <c r="E46" s="212"/>
      <c r="F46" s="212"/>
      <c r="G46" s="2"/>
      <c r="H46" s="4"/>
      <c r="I46" s="2"/>
      <c r="J46" s="2"/>
      <c r="K46" s="2"/>
      <c r="L46" s="22"/>
      <c r="M46" s="18"/>
      <c r="N46" s="36"/>
    </row>
    <row r="47" spans="1:14">
      <c r="A47" s="21"/>
      <c r="B47" s="209"/>
      <c r="C47" s="39"/>
      <c r="D47" s="212"/>
      <c r="E47" s="212"/>
      <c r="F47" s="212"/>
      <c r="G47" s="2"/>
      <c r="H47" s="4"/>
      <c r="I47" s="2"/>
      <c r="J47" s="2"/>
      <c r="K47" s="2"/>
      <c r="L47" s="22"/>
      <c r="M47" s="18"/>
      <c r="N47" s="36"/>
    </row>
    <row r="48" spans="1:14">
      <c r="A48" s="21"/>
      <c r="B48" s="209"/>
      <c r="C48" s="39"/>
      <c r="D48" s="212"/>
      <c r="E48" s="212"/>
      <c r="F48" s="212"/>
      <c r="G48" s="2"/>
      <c r="H48" s="4"/>
      <c r="I48" s="2"/>
      <c r="J48" s="2"/>
      <c r="K48" s="2"/>
      <c r="L48" s="22"/>
      <c r="M48" s="18"/>
      <c r="N48" s="36"/>
    </row>
    <row r="49" spans="1:14">
      <c r="A49" s="21"/>
      <c r="B49" s="209"/>
      <c r="C49" s="39"/>
      <c r="D49" s="212"/>
      <c r="E49" s="212"/>
      <c r="F49" s="212"/>
      <c r="G49" s="2"/>
      <c r="H49" s="4"/>
      <c r="I49" s="2"/>
      <c r="J49" s="2"/>
      <c r="K49" s="2"/>
      <c r="L49" s="22"/>
      <c r="M49" s="18"/>
      <c r="N49" s="36"/>
    </row>
    <row r="50" spans="1:14">
      <c r="A50" s="21"/>
      <c r="B50" s="209"/>
      <c r="C50" s="39"/>
      <c r="D50" s="212"/>
      <c r="E50" s="212"/>
      <c r="F50" s="212"/>
      <c r="G50" s="2"/>
      <c r="H50" s="4"/>
      <c r="I50" s="2"/>
      <c r="J50" s="2"/>
      <c r="K50" s="2"/>
      <c r="L50" s="22"/>
      <c r="M50" s="18"/>
      <c r="N50" s="36"/>
    </row>
    <row r="51" spans="1:14">
      <c r="A51" s="21"/>
      <c r="B51" s="171"/>
      <c r="C51" s="2"/>
      <c r="D51" s="178"/>
      <c r="E51" s="203"/>
      <c r="F51" s="203"/>
      <c r="G51" s="2"/>
      <c r="H51" s="4"/>
      <c r="I51" s="2"/>
      <c r="J51" s="2"/>
      <c r="K51" s="2"/>
      <c r="L51" s="22"/>
      <c r="M51" s="18"/>
      <c r="N51" s="36"/>
    </row>
    <row r="52" spans="1:14" ht="29.1">
      <c r="A52" s="21"/>
      <c r="B52" s="171" t="s">
        <v>57</v>
      </c>
      <c r="C52" s="170" t="s">
        <v>58</v>
      </c>
      <c r="D52" s="30">
        <f>Avdelinger!AI34</f>
        <v>0</v>
      </c>
      <c r="E52" s="204"/>
      <c r="F52" s="205"/>
      <c r="G52" s="2"/>
      <c r="H52" s="4"/>
      <c r="I52" s="2"/>
      <c r="J52" s="2"/>
      <c r="K52" s="2"/>
      <c r="L52" s="22"/>
      <c r="M52" s="18"/>
      <c r="N52" s="36"/>
    </row>
    <row r="53" spans="1:14">
      <c r="A53" s="21"/>
      <c r="B53" s="171" t="s">
        <v>59</v>
      </c>
      <c r="C53" s="170" t="s">
        <v>60</v>
      </c>
      <c r="D53" s="30">
        <f>Avdelinger!AJ34</f>
        <v>0</v>
      </c>
      <c r="E53" s="206"/>
      <c r="F53" s="206"/>
      <c r="G53" s="2"/>
      <c r="H53" s="4"/>
      <c r="I53" s="2"/>
      <c r="J53" s="2"/>
      <c r="K53" s="2"/>
      <c r="L53" s="22"/>
      <c r="M53" s="18"/>
      <c r="N53" s="36"/>
    </row>
    <row r="54" spans="1:14" ht="29.1">
      <c r="A54" s="21"/>
      <c r="B54" s="171" t="s">
        <v>61</v>
      </c>
      <c r="C54" s="170" t="s">
        <v>62</v>
      </c>
      <c r="D54" s="30">
        <f>Avdelinger!AK34</f>
        <v>0</v>
      </c>
      <c r="E54" s="206"/>
      <c r="F54" s="206"/>
      <c r="G54" s="2"/>
      <c r="H54" s="4"/>
      <c r="I54" s="2"/>
      <c r="J54" s="2"/>
      <c r="K54" s="2"/>
      <c r="L54" s="22"/>
      <c r="M54" s="18"/>
      <c r="N54" s="36"/>
    </row>
    <row r="55" spans="1:14">
      <c r="A55" s="21"/>
      <c r="B55" s="171"/>
      <c r="C55" s="2"/>
      <c r="D55" s="172"/>
      <c r="E55" s="172"/>
      <c r="F55" s="172"/>
      <c r="G55" s="2"/>
      <c r="H55" s="4"/>
      <c r="I55" s="2"/>
      <c r="J55" s="2"/>
      <c r="K55" s="2"/>
      <c r="L55" s="22"/>
      <c r="M55" s="18"/>
      <c r="N55" s="36"/>
    </row>
    <row r="56" spans="1:14">
      <c r="A56" s="21"/>
      <c r="B56" s="27"/>
      <c r="C56" s="2"/>
      <c r="D56" s="4"/>
      <c r="E56" s="2"/>
      <c r="F56" s="4"/>
      <c r="G56" s="2"/>
      <c r="H56" s="4"/>
      <c r="I56" s="2"/>
      <c r="J56" s="2"/>
      <c r="K56" s="2"/>
      <c r="L56" s="22"/>
      <c r="M56" s="18"/>
      <c r="N56" s="36"/>
    </row>
    <row r="57" spans="1:14" ht="29.1">
      <c r="A57" s="21"/>
      <c r="B57" s="27" t="s">
        <v>63</v>
      </c>
      <c r="C57" s="39" t="s">
        <v>64</v>
      </c>
      <c r="D57" s="130"/>
      <c r="E57" s="130"/>
      <c r="F57" s="130"/>
      <c r="G57" s="130"/>
      <c r="H57" s="130"/>
      <c r="I57" s="130"/>
      <c r="J57" s="130"/>
      <c r="K57" s="2"/>
      <c r="L57" s="22"/>
      <c r="M57" s="18"/>
      <c r="N57" s="36"/>
    </row>
    <row r="58" spans="1:14" ht="88.5" customHeight="1">
      <c r="A58" s="21"/>
      <c r="B58" s="210"/>
      <c r="C58" s="210"/>
      <c r="D58" s="210"/>
      <c r="E58" s="210"/>
      <c r="F58" s="210"/>
      <c r="G58" s="210"/>
      <c r="H58" s="210"/>
      <c r="I58" s="210"/>
      <c r="J58" s="210"/>
      <c r="K58" s="2"/>
      <c r="L58" s="22"/>
      <c r="M58" s="18"/>
      <c r="N58" s="36"/>
    </row>
    <row r="59" spans="1:14" ht="88.5" customHeight="1">
      <c r="A59" s="21"/>
      <c r="B59" s="208" t="str">
        <f>IF(Avdelinger!AH34="","[Hit hentes eventuelle kommentarer fra avdelingene. De kan brukes som utgangspunkt for rapporteringstekst felles for hele museet.]",Avdelinger!AH34)</f>
        <v>[Hit hentes eventuelle kommentarer fra avdelingene. De kan brukes som utgangspunkt for rapporteringstekst felles for hele museet.]</v>
      </c>
      <c r="C59" s="208"/>
      <c r="D59" s="208"/>
      <c r="E59" s="208"/>
      <c r="F59" s="208"/>
      <c r="G59" s="208"/>
      <c r="H59" s="208"/>
      <c r="I59" s="208"/>
      <c r="J59" s="208"/>
      <c r="K59" s="2"/>
      <c r="L59" s="22"/>
      <c r="M59" s="18"/>
      <c r="N59" s="36"/>
    </row>
    <row r="60" spans="1:14">
      <c r="A60" s="21"/>
      <c r="B60" s="27"/>
      <c r="C60" s="2"/>
      <c r="D60" s="4"/>
      <c r="E60" s="2"/>
      <c r="F60" s="4"/>
      <c r="G60" s="2"/>
      <c r="H60" s="4"/>
      <c r="I60" s="2"/>
      <c r="J60" s="2"/>
      <c r="K60" s="2"/>
      <c r="L60" s="22"/>
      <c r="M60" s="18"/>
      <c r="N60" s="36"/>
    </row>
    <row r="61" spans="1:14">
      <c r="A61" s="21"/>
      <c r="B61" s="28"/>
      <c r="C61" s="2"/>
      <c r="D61" s="4"/>
      <c r="E61" s="2"/>
      <c r="F61" s="4"/>
      <c r="G61" s="2"/>
      <c r="H61" s="4"/>
      <c r="I61" s="2"/>
      <c r="J61" s="2"/>
      <c r="K61" s="2"/>
      <c r="L61" s="22"/>
      <c r="M61" s="18"/>
      <c r="N61" s="36"/>
    </row>
    <row r="62" spans="1:14">
      <c r="A62" s="21"/>
      <c r="B62" s="28"/>
      <c r="C62" s="2"/>
      <c r="D62" s="4"/>
      <c r="E62" s="2"/>
      <c r="F62" s="4"/>
      <c r="G62" s="2"/>
      <c r="H62" s="4"/>
      <c r="I62" s="2"/>
      <c r="J62" s="2"/>
      <c r="K62" s="2"/>
      <c r="L62" s="22"/>
      <c r="M62" s="18"/>
      <c r="N62" s="36"/>
    </row>
    <row r="63" spans="1:14">
      <c r="A63" s="21"/>
      <c r="B63" s="89" t="s">
        <v>65</v>
      </c>
      <c r="C63" s="22"/>
      <c r="D63" s="18"/>
      <c r="E63" s="22"/>
      <c r="F63" s="18"/>
      <c r="G63" s="22"/>
      <c r="H63" s="18"/>
      <c r="I63" s="22"/>
      <c r="J63" s="22"/>
      <c r="K63" s="22"/>
      <c r="L63" s="22"/>
      <c r="M63" s="18"/>
      <c r="N63" s="36"/>
    </row>
    <row r="64" spans="1:14">
      <c r="A64" s="21"/>
      <c r="B64" s="90"/>
      <c r="C64" s="2"/>
      <c r="D64" s="4"/>
      <c r="E64" s="2"/>
      <c r="F64" s="4"/>
      <c r="G64" s="2"/>
      <c r="H64" s="4"/>
      <c r="I64" s="2"/>
      <c r="J64" s="2"/>
      <c r="K64" s="2"/>
      <c r="L64" s="22"/>
      <c r="M64" s="18"/>
      <c r="N64" s="36"/>
    </row>
    <row r="65" spans="1:14">
      <c r="A65" s="21"/>
      <c r="B65" s="90" t="s">
        <v>66</v>
      </c>
      <c r="C65" s="2"/>
      <c r="D65" s="7" t="s">
        <v>67</v>
      </c>
      <c r="E65" s="6"/>
      <c r="F65" s="3" t="s">
        <v>68</v>
      </c>
      <c r="G65" s="2"/>
      <c r="H65" s="4"/>
      <c r="I65" s="2"/>
      <c r="J65" s="2"/>
      <c r="K65" s="2"/>
      <c r="L65" s="22"/>
      <c r="M65" s="18"/>
      <c r="N65" s="36"/>
    </row>
    <row r="66" spans="1:14">
      <c r="A66" s="21"/>
      <c r="B66" s="28" t="s">
        <v>9</v>
      </c>
      <c r="C66" s="39" t="s">
        <v>69</v>
      </c>
      <c r="D66" s="29">
        <f>Avdelinger!AX34</f>
        <v>0</v>
      </c>
      <c r="E66" s="39" t="s">
        <v>70</v>
      </c>
      <c r="F66" s="29">
        <f>Avdelinger!AY34</f>
        <v>0</v>
      </c>
      <c r="G66" s="2"/>
      <c r="H66" s="4"/>
      <c r="I66" s="2"/>
      <c r="J66" s="2"/>
      <c r="K66" s="2"/>
      <c r="L66" s="22"/>
      <c r="M66" s="18"/>
      <c r="N66" s="36"/>
    </row>
    <row r="67" spans="1:14">
      <c r="A67" s="21"/>
      <c r="B67" s="28" t="s">
        <v>11</v>
      </c>
      <c r="C67" s="39" t="s">
        <v>71</v>
      </c>
      <c r="D67" s="29">
        <f>Avdelinger!AZ34</f>
        <v>0</v>
      </c>
      <c r="E67" s="39" t="s">
        <v>72</v>
      </c>
      <c r="F67" s="29">
        <f>Avdelinger!BA34</f>
        <v>0</v>
      </c>
      <c r="G67" s="2"/>
      <c r="H67" s="4"/>
      <c r="I67" s="2"/>
      <c r="J67" s="2"/>
      <c r="K67" s="2"/>
      <c r="L67" s="22"/>
      <c r="M67" s="18"/>
      <c r="N67" s="36"/>
    </row>
    <row r="68" spans="1:14">
      <c r="A68" s="21"/>
      <c r="B68" s="28" t="s">
        <v>13</v>
      </c>
      <c r="C68" s="39" t="s">
        <v>73</v>
      </c>
      <c r="D68" s="29">
        <f>Avdelinger!BB34</f>
        <v>0</v>
      </c>
      <c r="E68" s="39" t="s">
        <v>74</v>
      </c>
      <c r="F68" s="29">
        <f>Avdelinger!BC34</f>
        <v>0</v>
      </c>
      <c r="G68" s="2"/>
      <c r="H68" s="4"/>
      <c r="I68" s="2"/>
      <c r="J68" s="2"/>
      <c r="K68" s="2"/>
      <c r="L68" s="22"/>
      <c r="M68" s="18"/>
      <c r="N68" s="36"/>
    </row>
    <row r="69" spans="1:14">
      <c r="A69" s="21"/>
      <c r="B69" s="28" t="s">
        <v>15</v>
      </c>
      <c r="C69" s="39" t="s">
        <v>75</v>
      </c>
      <c r="D69" s="29">
        <f>Avdelinger!BD34</f>
        <v>0</v>
      </c>
      <c r="E69" s="39" t="s">
        <v>76</v>
      </c>
      <c r="F69" s="29">
        <f>Avdelinger!BE34</f>
        <v>0</v>
      </c>
      <c r="G69" s="2"/>
      <c r="H69" s="4"/>
      <c r="I69" s="2"/>
      <c r="J69" s="2"/>
      <c r="K69" s="2"/>
      <c r="L69" s="22"/>
      <c r="M69" s="18"/>
      <c r="N69" s="36"/>
    </row>
    <row r="70" spans="1:14">
      <c r="A70" s="21"/>
      <c r="B70" s="28" t="s">
        <v>17</v>
      </c>
      <c r="C70" s="39" t="s">
        <v>77</v>
      </c>
      <c r="D70" s="29">
        <f>Avdelinger!BF34</f>
        <v>0</v>
      </c>
      <c r="E70" s="39" t="s">
        <v>78</v>
      </c>
      <c r="F70" s="29">
        <f>Avdelinger!BG34</f>
        <v>0</v>
      </c>
      <c r="G70" s="2"/>
      <c r="H70" s="4"/>
      <c r="I70" s="2"/>
      <c r="J70" s="2"/>
      <c r="K70" s="2"/>
      <c r="L70" s="22"/>
      <c r="M70" s="18"/>
      <c r="N70" s="36"/>
    </row>
    <row r="71" spans="1:14">
      <c r="A71" s="21"/>
      <c r="B71" s="28" t="s">
        <v>79</v>
      </c>
      <c r="C71" s="39">
        <v>338</v>
      </c>
      <c r="D71" s="29">
        <f>Avdelinger!BH34</f>
        <v>0</v>
      </c>
      <c r="E71" s="39" t="s">
        <v>80</v>
      </c>
      <c r="F71" s="29">
        <f>Avdelinger!BI34</f>
        <v>0</v>
      </c>
      <c r="G71" s="2"/>
      <c r="H71" s="4"/>
      <c r="I71" s="2"/>
      <c r="K71" s="2"/>
      <c r="L71" s="22"/>
      <c r="M71" s="18"/>
      <c r="N71" s="36"/>
    </row>
    <row r="72" spans="1:14">
      <c r="A72" s="21"/>
      <c r="B72" s="116" t="s">
        <v>81</v>
      </c>
      <c r="C72" s="170" t="s">
        <v>82</v>
      </c>
      <c r="D72" s="29">
        <f>Avdelinger!BJ34</f>
        <v>0</v>
      </c>
      <c r="E72" s="170" t="s">
        <v>83</v>
      </c>
      <c r="F72" s="29">
        <f>Avdelinger!BK34</f>
        <v>0</v>
      </c>
      <c r="G72" s="2"/>
      <c r="H72" s="4"/>
      <c r="I72" s="2"/>
      <c r="J72" s="2"/>
      <c r="K72" s="2"/>
      <c r="L72" s="22"/>
      <c r="M72" s="18"/>
      <c r="N72" s="36"/>
    </row>
    <row r="73" spans="1:14">
      <c r="A73" s="21"/>
      <c r="B73" s="116" t="s">
        <v>84</v>
      </c>
      <c r="C73" s="170" t="s">
        <v>85</v>
      </c>
      <c r="D73" s="29">
        <f>Avdelinger!BL34</f>
        <v>0</v>
      </c>
      <c r="E73" s="170" t="s">
        <v>86</v>
      </c>
      <c r="F73" s="29">
        <f>Avdelinger!BM34</f>
        <v>0</v>
      </c>
      <c r="G73" s="2"/>
      <c r="H73" s="4"/>
      <c r="I73" s="102"/>
      <c r="J73" s="2"/>
      <c r="K73" s="2"/>
      <c r="L73" s="22"/>
      <c r="M73" s="18"/>
      <c r="N73" s="36"/>
    </row>
    <row r="74" spans="1:14">
      <c r="A74" s="21"/>
      <c r="B74" s="116" t="s">
        <v>31</v>
      </c>
      <c r="C74" s="170" t="s">
        <v>87</v>
      </c>
      <c r="D74" s="29">
        <f>Avdelinger!BN34</f>
        <v>0</v>
      </c>
      <c r="E74" s="170" t="s">
        <v>88</v>
      </c>
      <c r="F74" s="29">
        <f>Avdelinger!BO34</f>
        <v>0</v>
      </c>
      <c r="G74" s="2"/>
      <c r="H74" s="4"/>
      <c r="I74" s="2"/>
      <c r="J74" s="2"/>
      <c r="K74" s="2"/>
      <c r="L74" s="22"/>
      <c r="M74" s="18"/>
      <c r="N74" s="36"/>
    </row>
    <row r="75" spans="1:14">
      <c r="A75" s="21"/>
      <c r="B75" s="28" t="s">
        <v>33</v>
      </c>
      <c r="C75" s="39" t="s">
        <v>89</v>
      </c>
      <c r="D75" s="29">
        <f>Avdelinger!BP34</f>
        <v>0</v>
      </c>
      <c r="E75" s="39">
        <v>340</v>
      </c>
      <c r="F75" s="29">
        <f>Avdelinger!BQ34</f>
        <v>0</v>
      </c>
      <c r="G75" s="2"/>
      <c r="H75" s="4"/>
      <c r="I75" s="2"/>
      <c r="J75" s="2"/>
      <c r="K75" s="2"/>
      <c r="L75" s="22"/>
      <c r="M75" s="18"/>
      <c r="N75" s="36"/>
    </row>
    <row r="76" spans="1:14">
      <c r="A76" s="21"/>
      <c r="B76" s="28"/>
      <c r="C76" s="2"/>
      <c r="D76" s="4"/>
      <c r="E76" s="2"/>
      <c r="F76" s="4"/>
      <c r="G76" s="2"/>
      <c r="H76" s="4"/>
      <c r="I76" s="2"/>
      <c r="J76" s="2"/>
      <c r="K76" s="2"/>
      <c r="L76" s="22"/>
      <c r="M76" s="18"/>
      <c r="N76" s="36"/>
    </row>
    <row r="77" spans="1:14">
      <c r="A77" s="21"/>
      <c r="B77" s="28"/>
      <c r="C77" s="2"/>
      <c r="D77" s="4"/>
      <c r="E77" s="2"/>
      <c r="F77" s="4"/>
      <c r="G77" s="2"/>
      <c r="H77" s="4"/>
      <c r="I77" s="2"/>
      <c r="J77" s="2"/>
      <c r="K77" s="2"/>
      <c r="L77" s="22"/>
      <c r="M77" s="18"/>
      <c r="N77" s="36"/>
    </row>
    <row r="78" spans="1:14">
      <c r="A78" s="21"/>
      <c r="B78" s="28"/>
      <c r="C78" s="2"/>
      <c r="D78" s="4"/>
      <c r="E78" s="2"/>
      <c r="F78" s="4"/>
      <c r="G78" s="5"/>
      <c r="H78" s="4"/>
      <c r="I78" s="2"/>
      <c r="J78" s="2"/>
      <c r="K78" s="2"/>
      <c r="L78" s="22"/>
      <c r="M78" s="18"/>
      <c r="N78" s="36"/>
    </row>
    <row r="79" spans="1:14">
      <c r="A79" s="21"/>
      <c r="B79" s="28"/>
      <c r="C79" s="2"/>
      <c r="D79" s="4"/>
      <c r="E79" s="2"/>
      <c r="F79" s="4"/>
      <c r="G79" s="5"/>
      <c r="H79" s="4"/>
      <c r="I79" s="2"/>
      <c r="J79" s="2"/>
      <c r="K79" s="2"/>
      <c r="L79" s="22"/>
      <c r="M79" s="18"/>
      <c r="N79" s="36"/>
    </row>
    <row r="80" spans="1:14">
      <c r="A80" s="21"/>
      <c r="B80" s="90" t="s">
        <v>90</v>
      </c>
      <c r="C80" s="2"/>
      <c r="D80" s="7" t="s">
        <v>67</v>
      </c>
      <c r="E80" s="2"/>
      <c r="F80" s="4"/>
      <c r="G80" s="2"/>
      <c r="H80" s="4"/>
      <c r="I80" s="2"/>
      <c r="J80" s="2"/>
      <c r="K80" s="2"/>
      <c r="L80" s="22"/>
      <c r="M80" s="18"/>
      <c r="N80" s="36"/>
    </row>
    <row r="81" spans="1:14">
      <c r="A81" s="21"/>
      <c r="B81" s="28" t="s">
        <v>9</v>
      </c>
      <c r="C81" s="39">
        <v>343</v>
      </c>
      <c r="D81" s="29">
        <f>Avdelinger!BS34</f>
        <v>0</v>
      </c>
      <c r="E81" s="2"/>
      <c r="F81" s="4"/>
      <c r="G81" s="2"/>
      <c r="H81" s="4"/>
      <c r="I81" s="2"/>
      <c r="J81" s="2"/>
      <c r="K81" s="2"/>
      <c r="L81" s="22"/>
      <c r="M81" s="18"/>
      <c r="N81" s="36"/>
    </row>
    <row r="82" spans="1:14">
      <c r="A82" s="21"/>
      <c r="B82" s="28" t="s">
        <v>11</v>
      </c>
      <c r="C82" s="39">
        <v>344</v>
      </c>
      <c r="D82" s="29">
        <f>Avdelinger!BT34</f>
        <v>0</v>
      </c>
      <c r="E82" s="2"/>
      <c r="F82" s="4"/>
      <c r="G82" s="2"/>
      <c r="H82" s="4"/>
      <c r="I82" s="2"/>
      <c r="J82" s="2"/>
      <c r="K82" s="2"/>
      <c r="L82" s="22"/>
      <c r="M82" s="18"/>
      <c r="N82" s="36"/>
    </row>
    <row r="83" spans="1:14">
      <c r="A83" s="21"/>
      <c r="B83" s="28" t="s">
        <v>13</v>
      </c>
      <c r="C83" s="39">
        <v>345</v>
      </c>
      <c r="D83" s="29">
        <f>Avdelinger!BU34</f>
        <v>0</v>
      </c>
      <c r="E83" s="2"/>
      <c r="F83" s="4"/>
      <c r="G83" s="2"/>
      <c r="H83" s="4"/>
      <c r="I83" s="2"/>
      <c r="J83" s="2"/>
      <c r="K83" s="2"/>
      <c r="L83" s="22"/>
      <c r="M83" s="18"/>
      <c r="N83" s="36"/>
    </row>
    <row r="84" spans="1:14">
      <c r="A84" s="21"/>
      <c r="B84" s="28" t="s">
        <v>15</v>
      </c>
      <c r="C84" s="39">
        <v>346</v>
      </c>
      <c r="D84" s="29">
        <f>Avdelinger!BV34</f>
        <v>0</v>
      </c>
      <c r="E84" s="2"/>
      <c r="F84" s="4"/>
      <c r="G84" s="2"/>
      <c r="H84" s="4"/>
      <c r="I84" s="2"/>
      <c r="J84" s="2"/>
      <c r="K84" s="2"/>
      <c r="L84" s="22"/>
      <c r="M84" s="18"/>
      <c r="N84" s="36"/>
    </row>
    <row r="85" spans="1:14">
      <c r="A85" s="21"/>
      <c r="B85" s="28" t="s">
        <v>17</v>
      </c>
      <c r="C85" s="39">
        <v>347</v>
      </c>
      <c r="D85" s="29">
        <f>Avdelinger!BW34</f>
        <v>0</v>
      </c>
      <c r="E85" s="2"/>
      <c r="F85" s="4"/>
      <c r="G85" s="2"/>
      <c r="H85" s="4"/>
      <c r="I85" s="2"/>
      <c r="J85" s="2"/>
      <c r="K85" s="2"/>
      <c r="L85" s="22"/>
      <c r="M85" s="18"/>
      <c r="N85" s="36"/>
    </row>
    <row r="86" spans="1:14">
      <c r="A86" s="21"/>
      <c r="B86" s="28" t="s">
        <v>79</v>
      </c>
      <c r="C86" s="39">
        <v>348</v>
      </c>
      <c r="D86" s="29">
        <f>Avdelinger!BX34</f>
        <v>0</v>
      </c>
      <c r="E86" s="2"/>
      <c r="F86" s="4"/>
      <c r="G86" s="2"/>
      <c r="H86" s="102"/>
      <c r="I86" s="2"/>
      <c r="J86" s="2"/>
      <c r="K86" s="2"/>
      <c r="L86" s="22"/>
      <c r="M86" s="18"/>
      <c r="N86" s="36"/>
    </row>
    <row r="87" spans="1:14">
      <c r="A87" s="21"/>
      <c r="B87" s="116" t="s">
        <v>81</v>
      </c>
      <c r="C87" s="170" t="s">
        <v>91</v>
      </c>
      <c r="D87" s="29">
        <f>Avdelinger!BY34</f>
        <v>0</v>
      </c>
      <c r="E87" s="2"/>
      <c r="F87" s="4"/>
      <c r="G87" s="2"/>
      <c r="H87" s="4"/>
      <c r="I87" s="2"/>
      <c r="J87" s="2"/>
      <c r="K87" s="2"/>
      <c r="L87" s="22"/>
      <c r="M87" s="18"/>
      <c r="N87" s="36"/>
    </row>
    <row r="88" spans="1:14">
      <c r="A88" s="21"/>
      <c r="B88" s="116" t="s">
        <v>84</v>
      </c>
      <c r="C88" s="170" t="s">
        <v>92</v>
      </c>
      <c r="D88" s="29">
        <f>Avdelinger!BZ34</f>
        <v>0</v>
      </c>
      <c r="E88" s="2"/>
      <c r="F88" s="4"/>
      <c r="G88" s="2"/>
      <c r="H88" s="4"/>
      <c r="I88" s="2"/>
      <c r="J88" s="2"/>
      <c r="K88" s="2"/>
      <c r="L88" s="22"/>
      <c r="M88" s="18"/>
      <c r="N88" s="36"/>
    </row>
    <row r="89" spans="1:14">
      <c r="A89" s="21"/>
      <c r="B89" s="116" t="s">
        <v>31</v>
      </c>
      <c r="C89" s="170" t="s">
        <v>93</v>
      </c>
      <c r="D89" s="29">
        <f>Avdelinger!CA34</f>
        <v>0</v>
      </c>
      <c r="E89" s="2"/>
      <c r="F89" s="4"/>
      <c r="G89" s="2"/>
      <c r="H89" s="4"/>
      <c r="I89" s="2"/>
      <c r="J89" s="2"/>
      <c r="K89" s="2"/>
      <c r="L89" s="22"/>
      <c r="M89" s="18"/>
      <c r="N89" s="36"/>
    </row>
    <row r="90" spans="1:14">
      <c r="A90" s="21"/>
      <c r="B90" s="28" t="s">
        <v>33</v>
      </c>
      <c r="C90" s="39">
        <v>349</v>
      </c>
      <c r="D90" s="29">
        <f>Avdelinger!CB34</f>
        <v>0</v>
      </c>
      <c r="E90" s="2"/>
      <c r="F90" s="4"/>
      <c r="G90" s="2"/>
      <c r="H90" s="4"/>
      <c r="I90" s="2"/>
      <c r="J90" s="2"/>
      <c r="K90" s="2"/>
      <c r="L90" s="22"/>
      <c r="M90" s="18"/>
      <c r="N90" s="36"/>
    </row>
    <row r="91" spans="1:14">
      <c r="A91" s="21"/>
      <c r="B91" s="28"/>
      <c r="C91" s="2"/>
      <c r="D91" s="4"/>
      <c r="E91" s="2"/>
      <c r="F91" s="4"/>
      <c r="G91" s="2"/>
      <c r="H91" s="4"/>
      <c r="I91" s="2"/>
      <c r="J91" s="2"/>
      <c r="K91" s="2"/>
      <c r="L91" s="22"/>
      <c r="M91" s="18"/>
      <c r="N91" s="36"/>
    </row>
    <row r="92" spans="1:14">
      <c r="A92" s="21"/>
      <c r="B92" s="28"/>
      <c r="C92" s="2"/>
      <c r="D92" s="4"/>
      <c r="E92" s="2"/>
      <c r="F92" s="4"/>
      <c r="G92" s="2"/>
      <c r="H92" s="4"/>
      <c r="I92" s="2"/>
      <c r="J92" s="2"/>
      <c r="K92" s="2"/>
      <c r="L92" s="22"/>
      <c r="M92" s="18"/>
      <c r="N92" s="36"/>
    </row>
    <row r="93" spans="1:14">
      <c r="A93" s="21"/>
      <c r="B93" s="90" t="s">
        <v>94</v>
      </c>
      <c r="C93" s="2"/>
      <c r="D93" s="7" t="s">
        <v>67</v>
      </c>
      <c r="E93" s="2"/>
      <c r="F93" s="4"/>
      <c r="G93" s="2"/>
      <c r="H93" s="4"/>
      <c r="I93" s="2"/>
      <c r="J93" s="2"/>
      <c r="K93" s="2"/>
      <c r="L93" s="22"/>
      <c r="M93" s="18"/>
      <c r="N93" s="36"/>
    </row>
    <row r="94" spans="1:14">
      <c r="A94" s="21"/>
      <c r="B94" s="116" t="s">
        <v>95</v>
      </c>
      <c r="C94" s="39" t="s">
        <v>96</v>
      </c>
      <c r="D94" s="29">
        <f>Avdelinger!CD34</f>
        <v>0</v>
      </c>
      <c r="E94" s="2"/>
      <c r="F94" s="4"/>
      <c r="G94" s="2"/>
      <c r="H94" s="4"/>
      <c r="I94" s="2"/>
      <c r="J94" s="2"/>
      <c r="K94" s="2"/>
      <c r="L94" s="22"/>
      <c r="M94" s="18"/>
      <c r="N94" s="36"/>
    </row>
    <row r="95" spans="1:14">
      <c r="A95" s="21"/>
      <c r="B95" s="116" t="s">
        <v>97</v>
      </c>
      <c r="C95" s="39" t="s">
        <v>98</v>
      </c>
      <c r="D95" s="29">
        <f>Avdelinger!CE34</f>
        <v>0</v>
      </c>
      <c r="E95" s="2"/>
      <c r="F95" s="4"/>
      <c r="G95" s="2"/>
      <c r="H95" s="4"/>
      <c r="I95" s="2"/>
      <c r="J95" s="2"/>
      <c r="K95" s="2"/>
      <c r="L95" s="22"/>
      <c r="M95" s="18"/>
      <c r="N95" s="36"/>
    </row>
    <row r="96" spans="1:14">
      <c r="A96" s="21"/>
      <c r="B96" s="116" t="s">
        <v>99</v>
      </c>
      <c r="C96" s="39" t="s">
        <v>100</v>
      </c>
      <c r="D96" s="29">
        <f>Avdelinger!CF34</f>
        <v>0</v>
      </c>
      <c r="E96" s="2"/>
      <c r="F96" s="4"/>
      <c r="G96" s="2"/>
      <c r="H96" s="4"/>
      <c r="I96" s="2"/>
      <c r="J96" s="2"/>
      <c r="K96" s="2"/>
      <c r="L96" s="22"/>
      <c r="M96" s="18"/>
      <c r="N96" s="36"/>
    </row>
    <row r="97" spans="1:14">
      <c r="A97" s="21"/>
      <c r="B97" s="116" t="s">
        <v>101</v>
      </c>
      <c r="C97" s="39" t="s">
        <v>102</v>
      </c>
      <c r="D97" s="29">
        <f>Avdelinger!CG34</f>
        <v>0</v>
      </c>
      <c r="E97" s="2"/>
      <c r="F97" s="4"/>
      <c r="G97" s="2"/>
      <c r="H97" s="4"/>
      <c r="I97" s="2"/>
      <c r="J97" s="2"/>
      <c r="K97" s="2"/>
      <c r="L97" s="22"/>
      <c r="M97" s="18"/>
      <c r="N97" s="36"/>
    </row>
    <row r="98" spans="1:14">
      <c r="A98" s="21"/>
      <c r="B98" s="116" t="s">
        <v>103</v>
      </c>
      <c r="C98" s="39" t="s">
        <v>104</v>
      </c>
      <c r="D98" s="29">
        <f>Avdelinger!CH34</f>
        <v>0</v>
      </c>
      <c r="E98" s="2"/>
      <c r="F98" s="4"/>
      <c r="G98" s="2"/>
      <c r="H98" s="4"/>
      <c r="I98" s="2"/>
      <c r="J98" s="2"/>
      <c r="K98" s="2"/>
      <c r="L98" s="22"/>
      <c r="M98" s="18"/>
      <c r="N98" s="36"/>
    </row>
    <row r="99" spans="1:14">
      <c r="A99" s="21"/>
      <c r="B99" s="116" t="s">
        <v>105</v>
      </c>
      <c r="C99" s="39" t="s">
        <v>106</v>
      </c>
      <c r="D99" s="29">
        <f>Avdelinger!CI34</f>
        <v>0</v>
      </c>
      <c r="E99" s="2"/>
      <c r="F99" s="4"/>
      <c r="G99" s="2"/>
      <c r="H99" s="4"/>
      <c r="I99" s="2"/>
      <c r="J99" s="2"/>
      <c r="K99" s="2"/>
      <c r="L99" s="22"/>
      <c r="M99" s="18"/>
      <c r="N99" s="36"/>
    </row>
    <row r="100" spans="1:14">
      <c r="A100" s="21"/>
      <c r="B100" s="28"/>
      <c r="C100" s="2"/>
      <c r="D100" s="4"/>
      <c r="E100" s="2"/>
      <c r="F100" s="4"/>
      <c r="G100" s="2"/>
      <c r="H100" s="4"/>
      <c r="I100" s="2"/>
      <c r="J100" s="2"/>
      <c r="K100" s="2"/>
      <c r="L100" s="22"/>
      <c r="M100" s="18"/>
      <c r="N100" s="36"/>
    </row>
    <row r="101" spans="1:14">
      <c r="A101" s="21"/>
      <c r="B101" s="90" t="s">
        <v>107</v>
      </c>
      <c r="C101" s="2"/>
      <c r="D101" s="4"/>
      <c r="E101" s="2"/>
      <c r="F101" s="4"/>
      <c r="G101" s="2"/>
      <c r="H101" s="4"/>
      <c r="I101" s="2"/>
      <c r="J101" s="2"/>
      <c r="K101" s="2"/>
      <c r="L101" s="22"/>
      <c r="M101" s="18"/>
      <c r="N101" s="36"/>
    </row>
    <row r="102" spans="1:14" ht="29.1">
      <c r="A102" s="21"/>
      <c r="B102" s="28" t="s">
        <v>108</v>
      </c>
      <c r="C102" s="39" t="s">
        <v>109</v>
      </c>
      <c r="D102" s="130"/>
      <c r="E102" s="130"/>
      <c r="F102" s="130"/>
      <c r="G102" s="130"/>
      <c r="H102" s="130"/>
      <c r="I102" s="130"/>
      <c r="J102" s="130"/>
      <c r="K102" s="2"/>
      <c r="L102" s="22"/>
      <c r="M102" s="18"/>
      <c r="N102" s="36"/>
    </row>
    <row r="103" spans="1:14" ht="79.5" customHeight="1">
      <c r="A103" s="21"/>
      <c r="B103" s="210"/>
      <c r="C103" s="210"/>
      <c r="D103" s="210"/>
      <c r="E103" s="210"/>
      <c r="F103" s="210"/>
      <c r="G103" s="210"/>
      <c r="H103" s="210"/>
      <c r="I103" s="210"/>
      <c r="J103" s="210"/>
      <c r="K103" s="2"/>
      <c r="L103" s="22"/>
      <c r="M103" s="18"/>
      <c r="N103" s="36"/>
    </row>
    <row r="104" spans="1:14" ht="79.5" customHeight="1">
      <c r="A104" s="21"/>
      <c r="B104" s="208" t="str">
        <f>IF(Avdelinger!CK34="","[Hit hentes eventuelle kommentarer fra avdelingene. De kan brukes som utgangspunkt for rapporteringstekst felles for hele museet.]",Avdelinger!CK34)</f>
        <v>[Hit hentes eventuelle kommentarer fra avdelingene. De kan brukes som utgangspunkt for rapporteringstekst felles for hele museet.]</v>
      </c>
      <c r="C104" s="208"/>
      <c r="D104" s="208"/>
      <c r="E104" s="208"/>
      <c r="F104" s="208"/>
      <c r="G104" s="208"/>
      <c r="H104" s="208"/>
      <c r="I104" s="208"/>
      <c r="J104" s="208"/>
      <c r="K104" s="2"/>
      <c r="L104" s="22"/>
      <c r="M104" s="18"/>
      <c r="N104" s="36"/>
    </row>
    <row r="105" spans="1:14">
      <c r="A105" s="21"/>
      <c r="B105" s="28"/>
      <c r="C105" s="2"/>
      <c r="D105" s="4"/>
      <c r="E105" s="2"/>
      <c r="F105" s="4"/>
      <c r="G105" s="2"/>
      <c r="H105" s="4"/>
      <c r="I105" s="2"/>
      <c r="J105" s="2"/>
      <c r="K105" s="2"/>
      <c r="L105" s="22"/>
      <c r="M105" s="18"/>
      <c r="N105" s="36"/>
    </row>
    <row r="106" spans="1:14">
      <c r="A106" s="21"/>
      <c r="B106" s="28"/>
      <c r="C106" s="2"/>
      <c r="D106" s="4"/>
      <c r="E106" s="2"/>
      <c r="F106" s="4"/>
      <c r="G106" s="2"/>
      <c r="H106" s="4"/>
      <c r="I106" s="2"/>
      <c r="J106" s="2"/>
      <c r="K106" s="2"/>
      <c r="L106" s="22"/>
      <c r="M106" s="18"/>
      <c r="N106" s="36"/>
    </row>
    <row r="107" spans="1:14">
      <c r="A107" s="21"/>
      <c r="B107" s="28"/>
      <c r="C107" s="2"/>
      <c r="D107" s="4"/>
      <c r="E107" s="2"/>
      <c r="F107" s="4"/>
      <c r="G107" s="2"/>
      <c r="H107" s="4"/>
      <c r="I107" s="2"/>
      <c r="J107" s="2"/>
      <c r="K107" s="2"/>
      <c r="L107" s="22"/>
      <c r="M107" s="18"/>
      <c r="N107" s="36"/>
    </row>
    <row r="108" spans="1:14">
      <c r="A108" s="21"/>
      <c r="B108" s="89" t="s">
        <v>110</v>
      </c>
      <c r="C108" s="22"/>
      <c r="D108" s="18"/>
      <c r="E108" s="22"/>
      <c r="F108" s="18"/>
      <c r="G108" s="22"/>
      <c r="H108" s="18"/>
      <c r="I108" s="22"/>
      <c r="J108" s="22"/>
      <c r="K108" s="22"/>
      <c r="L108" s="22"/>
      <c r="M108" s="18"/>
      <c r="N108" s="36"/>
    </row>
    <row r="109" spans="1:14">
      <c r="A109" s="21"/>
      <c r="B109" s="90"/>
      <c r="C109" s="2"/>
      <c r="D109" s="4"/>
      <c r="E109" s="2"/>
      <c r="F109" s="4"/>
      <c r="G109" s="2"/>
      <c r="H109" s="4"/>
      <c r="I109" s="2"/>
      <c r="J109" s="2"/>
      <c r="K109" s="2"/>
      <c r="L109" s="22"/>
      <c r="M109" s="18"/>
      <c r="N109" s="36"/>
    </row>
    <row r="110" spans="1:14">
      <c r="A110" s="21"/>
      <c r="B110" s="116"/>
      <c r="C110" s="2"/>
      <c r="D110" s="90"/>
      <c r="E110" s="2"/>
      <c r="F110" s="4"/>
      <c r="G110" s="2"/>
      <c r="H110" s="4"/>
      <c r="I110" s="2"/>
      <c r="J110" s="4"/>
      <c r="K110" s="4"/>
      <c r="L110" s="18"/>
      <c r="M110" s="18"/>
      <c r="N110" s="36"/>
    </row>
    <row r="111" spans="1:14" ht="57.75" customHeight="1">
      <c r="A111" s="21"/>
      <c r="B111" s="90" t="s">
        <v>111</v>
      </c>
      <c r="C111" s="2"/>
      <c r="D111" s="8" t="s">
        <v>112</v>
      </c>
      <c r="E111" s="2"/>
      <c r="F111" s="8" t="s">
        <v>113</v>
      </c>
      <c r="G111" s="2"/>
      <c r="H111" s="8" t="s">
        <v>114</v>
      </c>
      <c r="I111" s="2"/>
      <c r="J111" s="4"/>
      <c r="K111" s="4"/>
      <c r="L111" s="18"/>
      <c r="M111" s="18"/>
      <c r="N111" s="36"/>
    </row>
    <row r="112" spans="1:14">
      <c r="A112" s="21"/>
      <c r="B112" s="28" t="s">
        <v>9</v>
      </c>
      <c r="C112" s="39" t="s">
        <v>115</v>
      </c>
      <c r="D112" s="29">
        <f>Avdelinger!CO34</f>
        <v>0</v>
      </c>
      <c r="E112" s="39" t="s">
        <v>116</v>
      </c>
      <c r="F112" s="29">
        <f>Avdelinger!CP34</f>
        <v>0</v>
      </c>
      <c r="G112" s="39">
        <v>306</v>
      </c>
      <c r="H112" s="29">
        <f>Avdelinger!CQ34</f>
        <v>0</v>
      </c>
      <c r="I112" s="2"/>
      <c r="J112" s="4"/>
      <c r="K112" s="4"/>
      <c r="L112" s="18"/>
      <c r="M112" s="18"/>
      <c r="N112" s="36"/>
    </row>
    <row r="113" spans="1:14">
      <c r="A113" s="21"/>
      <c r="B113" s="28" t="s">
        <v>11</v>
      </c>
      <c r="C113" s="39" t="s">
        <v>117</v>
      </c>
      <c r="D113" s="29">
        <f>Avdelinger!CS34</f>
        <v>0</v>
      </c>
      <c r="E113" s="39" t="s">
        <v>118</v>
      </c>
      <c r="F113" s="29">
        <f>Avdelinger!CT34</f>
        <v>0</v>
      </c>
      <c r="G113" s="39" t="s">
        <v>119</v>
      </c>
      <c r="H113" s="29">
        <f>Avdelinger!CU34</f>
        <v>0</v>
      </c>
      <c r="I113" s="2"/>
      <c r="J113" s="4"/>
      <c r="K113" s="4"/>
      <c r="L113" s="18"/>
      <c r="M113" s="18"/>
      <c r="N113" s="36"/>
    </row>
    <row r="114" spans="1:14">
      <c r="A114" s="21"/>
      <c r="B114" s="28" t="s">
        <v>13</v>
      </c>
      <c r="C114" s="39" t="s">
        <v>120</v>
      </c>
      <c r="D114" s="29">
        <f>Avdelinger!CW34</f>
        <v>0</v>
      </c>
      <c r="E114" s="39" t="s">
        <v>121</v>
      </c>
      <c r="F114" s="29">
        <f>Avdelinger!CX34</f>
        <v>0</v>
      </c>
      <c r="G114" s="39" t="s">
        <v>122</v>
      </c>
      <c r="H114" s="29">
        <f>Avdelinger!CY34</f>
        <v>0</v>
      </c>
      <c r="I114" s="2"/>
      <c r="J114" s="4"/>
      <c r="K114" s="4"/>
      <c r="L114" s="18"/>
      <c r="M114" s="18"/>
      <c r="N114" s="36"/>
    </row>
    <row r="115" spans="1:14">
      <c r="A115" s="21"/>
      <c r="B115" s="28" t="s">
        <v>15</v>
      </c>
      <c r="C115" s="39" t="s">
        <v>123</v>
      </c>
      <c r="D115" s="29">
        <f>Avdelinger!DA34</f>
        <v>0</v>
      </c>
      <c r="E115" s="39" t="s">
        <v>124</v>
      </c>
      <c r="F115" s="29">
        <f>Avdelinger!DB34</f>
        <v>0</v>
      </c>
      <c r="G115" s="39" t="s">
        <v>125</v>
      </c>
      <c r="H115" s="29">
        <f>Avdelinger!DC34</f>
        <v>0</v>
      </c>
      <c r="I115" s="2"/>
      <c r="J115" s="4"/>
      <c r="K115" s="4"/>
      <c r="L115" s="18"/>
      <c r="M115" s="18"/>
      <c r="N115" s="36"/>
    </row>
    <row r="116" spans="1:14">
      <c r="A116" s="21"/>
      <c r="B116" s="28" t="s">
        <v>17</v>
      </c>
      <c r="C116" s="39" t="s">
        <v>126</v>
      </c>
      <c r="D116" s="29">
        <f>Avdelinger!DE34</f>
        <v>0</v>
      </c>
      <c r="E116" s="39" t="s">
        <v>127</v>
      </c>
      <c r="F116" s="29">
        <f>Avdelinger!DF34</f>
        <v>0</v>
      </c>
      <c r="G116" s="39" t="s">
        <v>128</v>
      </c>
      <c r="H116" s="29">
        <f>Avdelinger!DG34</f>
        <v>0</v>
      </c>
      <c r="I116" s="2"/>
      <c r="J116" s="4"/>
      <c r="K116" s="4"/>
      <c r="L116" s="18"/>
      <c r="M116" s="18"/>
      <c r="N116" s="36"/>
    </row>
    <row r="117" spans="1:14">
      <c r="A117" s="21"/>
      <c r="B117" s="28" t="s">
        <v>79</v>
      </c>
      <c r="C117" s="39">
        <v>350</v>
      </c>
      <c r="D117" s="29">
        <f>Avdelinger!DI34</f>
        <v>0</v>
      </c>
      <c r="E117" s="39">
        <v>351</v>
      </c>
      <c r="F117" s="29">
        <f>Avdelinger!DJ34</f>
        <v>0</v>
      </c>
      <c r="G117" s="39">
        <v>352</v>
      </c>
      <c r="H117" s="29">
        <f>Avdelinger!DK34</f>
        <v>0</v>
      </c>
      <c r="I117" s="2"/>
      <c r="J117" s="4"/>
      <c r="K117" s="4"/>
      <c r="L117" s="18"/>
      <c r="M117" s="18"/>
      <c r="N117" s="36"/>
    </row>
    <row r="118" spans="1:14">
      <c r="A118" s="21"/>
      <c r="B118" s="116" t="s">
        <v>81</v>
      </c>
      <c r="C118" s="39" t="s">
        <v>129</v>
      </c>
      <c r="D118" s="29">
        <f>Avdelinger!DM34</f>
        <v>0</v>
      </c>
      <c r="E118" s="39" t="s">
        <v>130</v>
      </c>
      <c r="F118" s="29">
        <f>Avdelinger!DN34</f>
        <v>0</v>
      </c>
      <c r="G118" s="39" t="s">
        <v>131</v>
      </c>
      <c r="H118" s="29">
        <f>Avdelinger!DO34</f>
        <v>0</v>
      </c>
      <c r="I118" s="2"/>
      <c r="J118" s="4"/>
      <c r="K118" s="4"/>
      <c r="L118" s="18"/>
      <c r="M118" s="18"/>
      <c r="N118" s="36"/>
    </row>
    <row r="119" spans="1:14">
      <c r="A119" s="21"/>
      <c r="B119" s="116" t="s">
        <v>84</v>
      </c>
      <c r="C119" s="39" t="s">
        <v>132</v>
      </c>
      <c r="D119" s="29">
        <f>Avdelinger!DQ34</f>
        <v>0</v>
      </c>
      <c r="E119" s="39" t="s">
        <v>133</v>
      </c>
      <c r="F119" s="29">
        <f>Avdelinger!DR34</f>
        <v>0</v>
      </c>
      <c r="G119" s="39" t="s">
        <v>134</v>
      </c>
      <c r="H119" s="29">
        <f>Avdelinger!DS34</f>
        <v>0</v>
      </c>
      <c r="I119" s="102"/>
      <c r="J119" s="4"/>
      <c r="K119" s="4"/>
      <c r="L119" s="18"/>
      <c r="M119" s="18"/>
      <c r="N119" s="36"/>
    </row>
    <row r="120" spans="1:14">
      <c r="A120" s="21"/>
      <c r="B120" s="116" t="s">
        <v>31</v>
      </c>
      <c r="C120" s="39" t="s">
        <v>135</v>
      </c>
      <c r="D120" s="29">
        <f>Avdelinger!EK34</f>
        <v>0</v>
      </c>
      <c r="E120" s="39" t="s">
        <v>136</v>
      </c>
      <c r="F120" s="39" t="s">
        <v>137</v>
      </c>
      <c r="G120" s="39" t="s">
        <v>138</v>
      </c>
      <c r="H120" s="29">
        <f>Avdelinger!EL34</f>
        <v>0</v>
      </c>
      <c r="I120" s="2"/>
      <c r="J120" s="4"/>
      <c r="K120" s="4"/>
      <c r="L120" s="18"/>
      <c r="M120" s="18"/>
      <c r="N120" s="36"/>
    </row>
    <row r="121" spans="1:14">
      <c r="A121" s="21"/>
      <c r="B121" s="28" t="s">
        <v>33</v>
      </c>
      <c r="C121" s="39">
        <v>353</v>
      </c>
      <c r="D121" s="29">
        <f>Avdelinger!DU34</f>
        <v>0</v>
      </c>
      <c r="E121" s="39">
        <v>354</v>
      </c>
      <c r="F121" s="29">
        <f>Avdelinger!DV34</f>
        <v>0</v>
      </c>
      <c r="G121" s="39">
        <v>355</v>
      </c>
      <c r="H121" s="29">
        <f>Avdelinger!DW34</f>
        <v>0</v>
      </c>
      <c r="I121" s="2"/>
      <c r="J121" s="4"/>
      <c r="K121" s="4"/>
      <c r="L121" s="18"/>
      <c r="M121" s="18"/>
      <c r="N121" s="36"/>
    </row>
    <row r="122" spans="1:14">
      <c r="A122" s="21"/>
      <c r="B122" s="28" t="s">
        <v>35</v>
      </c>
      <c r="C122" s="39">
        <v>356</v>
      </c>
      <c r="D122" s="29">
        <f>Avdelinger!DY34</f>
        <v>0</v>
      </c>
      <c r="E122" s="39">
        <v>357</v>
      </c>
      <c r="F122" s="29">
        <f>Avdelinger!DZ34</f>
        <v>0</v>
      </c>
      <c r="G122" s="39">
        <v>358</v>
      </c>
      <c r="H122" s="29">
        <f>Avdelinger!EA34</f>
        <v>0</v>
      </c>
      <c r="I122" s="2"/>
      <c r="J122" s="4"/>
      <c r="K122" s="4"/>
      <c r="L122" s="18"/>
      <c r="M122" s="18"/>
      <c r="N122" s="36"/>
    </row>
    <row r="123" spans="1:14">
      <c r="A123" s="21"/>
      <c r="B123" s="28" t="s">
        <v>36</v>
      </c>
      <c r="C123" s="39">
        <v>359</v>
      </c>
      <c r="D123" s="29">
        <f>Avdelinger!EC34</f>
        <v>0</v>
      </c>
      <c r="E123" s="39">
        <v>360</v>
      </c>
      <c r="F123" s="29">
        <f>Avdelinger!ED34</f>
        <v>0</v>
      </c>
      <c r="G123" s="39">
        <v>361</v>
      </c>
      <c r="H123" s="29">
        <f>Avdelinger!EE34</f>
        <v>0</v>
      </c>
      <c r="I123" s="2"/>
      <c r="J123" s="4"/>
      <c r="K123" s="4"/>
      <c r="L123" s="18"/>
      <c r="M123" s="18"/>
      <c r="N123" s="36"/>
    </row>
    <row r="124" spans="1:14">
      <c r="A124" s="21"/>
      <c r="B124" s="28" t="s">
        <v>37</v>
      </c>
      <c r="C124" s="39">
        <v>362</v>
      </c>
      <c r="D124" s="29">
        <f>Avdelinger!EG34</f>
        <v>0</v>
      </c>
      <c r="E124" s="39">
        <v>363</v>
      </c>
      <c r="F124" s="29">
        <f>Avdelinger!EH34</f>
        <v>0</v>
      </c>
      <c r="G124" s="39">
        <v>364</v>
      </c>
      <c r="H124" s="29">
        <f>Avdelinger!EI34</f>
        <v>0</v>
      </c>
      <c r="I124" s="2"/>
      <c r="J124" s="4"/>
      <c r="K124" s="4"/>
      <c r="L124" s="18"/>
      <c r="M124" s="18"/>
      <c r="N124" s="36"/>
    </row>
    <row r="125" spans="1:14">
      <c r="A125" s="21"/>
      <c r="B125" s="28"/>
      <c r="C125" s="2"/>
      <c r="D125" s="4"/>
      <c r="E125" s="2"/>
      <c r="F125" s="4"/>
      <c r="G125" s="2"/>
      <c r="H125" s="4"/>
      <c r="I125" s="2"/>
      <c r="J125" s="4"/>
      <c r="K125" s="4"/>
      <c r="L125" s="18"/>
      <c r="M125" s="18"/>
      <c r="N125" s="36"/>
    </row>
    <row r="126" spans="1:14">
      <c r="A126" s="21"/>
      <c r="B126" s="28"/>
      <c r="C126" s="2"/>
      <c r="D126" s="102"/>
      <c r="E126" s="102"/>
      <c r="F126" s="102"/>
      <c r="G126" s="102"/>
      <c r="H126" s="102"/>
      <c r="I126" s="102"/>
      <c r="J126" s="102"/>
      <c r="K126" s="2"/>
      <c r="L126" s="22"/>
      <c r="M126" s="18"/>
      <c r="N126" s="36"/>
    </row>
    <row r="127" spans="1:14">
      <c r="A127" s="21"/>
      <c r="B127" s="28"/>
      <c r="C127" s="2"/>
      <c r="D127" s="4"/>
      <c r="E127" s="2"/>
      <c r="F127" s="4"/>
      <c r="G127" s="2"/>
      <c r="H127" s="4"/>
      <c r="I127" s="2"/>
      <c r="J127" s="4"/>
      <c r="K127" s="4"/>
      <c r="L127" s="18"/>
      <c r="M127" s="18"/>
      <c r="N127" s="36"/>
    </row>
    <row r="128" spans="1:14" ht="29.1">
      <c r="A128" s="21"/>
      <c r="B128" s="28" t="s">
        <v>139</v>
      </c>
      <c r="C128" s="39" t="s">
        <v>140</v>
      </c>
      <c r="D128" s="39"/>
      <c r="E128" s="39"/>
      <c r="F128" s="39"/>
      <c r="G128" s="39"/>
      <c r="H128" s="39"/>
      <c r="I128" s="39"/>
      <c r="J128" s="39"/>
      <c r="K128" s="4"/>
      <c r="L128" s="18"/>
      <c r="M128" s="18"/>
      <c r="N128" s="36"/>
    </row>
    <row r="129" spans="1:14" ht="79.5" customHeight="1">
      <c r="A129" s="21"/>
      <c r="B129" s="210"/>
      <c r="C129" s="210"/>
      <c r="D129" s="210"/>
      <c r="E129" s="210"/>
      <c r="F129" s="210"/>
      <c r="G129" s="210"/>
      <c r="H129" s="210"/>
      <c r="I129" s="210"/>
      <c r="J129" s="210"/>
      <c r="K129" s="4"/>
      <c r="L129" s="18"/>
      <c r="M129" s="18"/>
      <c r="N129" s="36"/>
    </row>
    <row r="130" spans="1:14" ht="105" customHeight="1">
      <c r="A130" s="21"/>
      <c r="B130" s="208" t="str">
        <f>IF(Avdelinger!EN34="","[Hit hentes eventuelle kommentarer fra avdelingene. De kan brukes som utgangspunkt for rapporteringstekst felles for hele museet.]",Avdelinger!EN34)</f>
        <v>[Hit hentes eventuelle kommentarer fra avdelingene. De kan brukes som utgangspunkt for rapporteringstekst felles for hele museet.]</v>
      </c>
      <c r="C130" s="208"/>
      <c r="D130" s="208"/>
      <c r="E130" s="208"/>
      <c r="F130" s="208"/>
      <c r="G130" s="208"/>
      <c r="H130" s="208"/>
      <c r="I130" s="208"/>
      <c r="J130" s="208"/>
      <c r="K130" s="4"/>
      <c r="L130" s="18"/>
      <c r="M130" s="18"/>
      <c r="N130" s="36"/>
    </row>
    <row r="131" spans="1:14">
      <c r="A131" s="21"/>
      <c r="B131" s="28"/>
      <c r="C131" s="2"/>
      <c r="D131" s="4"/>
      <c r="E131" s="2"/>
      <c r="F131" s="4"/>
      <c r="G131" s="2"/>
      <c r="H131" s="4"/>
      <c r="I131" s="2"/>
      <c r="J131" s="4"/>
      <c r="K131" s="4"/>
      <c r="L131" s="18"/>
      <c r="M131" s="18"/>
      <c r="N131" s="36"/>
    </row>
    <row r="132" spans="1:14">
      <c r="A132" s="21"/>
      <c r="B132" s="89" t="s">
        <v>141</v>
      </c>
      <c r="C132" s="22"/>
      <c r="D132" s="18"/>
      <c r="E132" s="22"/>
      <c r="F132" s="18"/>
      <c r="G132" s="22"/>
      <c r="H132" s="18"/>
      <c r="I132" s="22"/>
      <c r="J132" s="22"/>
      <c r="K132" s="22"/>
      <c r="L132" s="22"/>
      <c r="M132" s="18"/>
      <c r="N132" s="36"/>
    </row>
    <row r="133" spans="1:14">
      <c r="A133" s="21"/>
      <c r="B133" s="28"/>
      <c r="C133" s="2"/>
      <c r="D133" s="4"/>
      <c r="E133" s="2"/>
      <c r="F133" s="4"/>
      <c r="G133" s="2"/>
      <c r="H133" s="4"/>
      <c r="I133" s="2"/>
      <c r="J133" s="4"/>
      <c r="K133" s="4"/>
      <c r="L133" s="18"/>
      <c r="M133" s="18"/>
      <c r="N133" s="36"/>
    </row>
    <row r="134" spans="1:14">
      <c r="A134" s="21"/>
      <c r="B134" s="90" t="s">
        <v>142</v>
      </c>
      <c r="C134" s="2"/>
      <c r="D134" s="4"/>
      <c r="E134" s="2"/>
      <c r="F134" s="4"/>
      <c r="G134" s="2"/>
      <c r="H134" s="4"/>
      <c r="I134" s="2"/>
      <c r="J134" s="4"/>
      <c r="K134" s="4"/>
      <c r="L134" s="18"/>
      <c r="M134" s="18"/>
      <c r="N134" s="36"/>
    </row>
    <row r="135" spans="1:14" ht="29.1">
      <c r="A135" s="21"/>
      <c r="B135" s="90" t="s">
        <v>143</v>
      </c>
      <c r="C135" s="6"/>
      <c r="D135" s="8" t="s">
        <v>144</v>
      </c>
      <c r="E135" s="6"/>
      <c r="F135" s="8" t="s">
        <v>145</v>
      </c>
      <c r="G135" s="6"/>
      <c r="H135" s="8" t="s">
        <v>146</v>
      </c>
      <c r="I135" s="6"/>
      <c r="J135" s="8" t="s">
        <v>147</v>
      </c>
      <c r="K135" s="9" t="s">
        <v>148</v>
      </c>
      <c r="L135" s="17"/>
      <c r="M135" s="18"/>
      <c r="N135" s="36"/>
    </row>
    <row r="136" spans="1:14">
      <c r="A136" s="21"/>
      <c r="B136" s="28" t="s">
        <v>9</v>
      </c>
      <c r="C136" s="39" t="s">
        <v>149</v>
      </c>
      <c r="D136" s="31" t="str">
        <f>Avdelinger!EY34</f>
        <v>-</v>
      </c>
      <c r="E136" s="39" t="s">
        <v>150</v>
      </c>
      <c r="F136" s="31" t="str">
        <f>Avdelinger!EZ34</f>
        <v>-</v>
      </c>
      <c r="G136" s="39" t="s">
        <v>151</v>
      </c>
      <c r="H136" s="31" t="str">
        <f>Avdelinger!FA34</f>
        <v>-</v>
      </c>
      <c r="I136" s="39" t="s">
        <v>152</v>
      </c>
      <c r="J136" s="31" t="str">
        <f>Avdelinger!FB34</f>
        <v>-</v>
      </c>
      <c r="K136" s="24">
        <f>SUM(D136,F136,H136,J136)</f>
        <v>0</v>
      </c>
      <c r="L136" s="25"/>
      <c r="M136" s="18"/>
      <c r="N136" s="36"/>
    </row>
    <row r="137" spans="1:14">
      <c r="A137" s="21"/>
      <c r="B137" s="28" t="s">
        <v>11</v>
      </c>
      <c r="C137" s="39" t="s">
        <v>153</v>
      </c>
      <c r="D137" s="31" t="str">
        <f>Avdelinger!FD34</f>
        <v>-</v>
      </c>
      <c r="E137" s="39" t="s">
        <v>154</v>
      </c>
      <c r="F137" s="31" t="str">
        <f>Avdelinger!FE34</f>
        <v>-</v>
      </c>
      <c r="G137" s="39" t="s">
        <v>155</v>
      </c>
      <c r="H137" s="31" t="str">
        <f>Avdelinger!FF34</f>
        <v>-</v>
      </c>
      <c r="I137" s="39" t="s">
        <v>156</v>
      </c>
      <c r="J137" s="31" t="str">
        <f>Avdelinger!FG34</f>
        <v>-</v>
      </c>
      <c r="K137" s="24">
        <f t="shared" ref="K137:K140" si="0">SUM(D137,F137,H137,J137)</f>
        <v>0</v>
      </c>
      <c r="L137" s="25"/>
      <c r="M137" s="18"/>
      <c r="N137" s="36"/>
    </row>
    <row r="138" spans="1:14">
      <c r="A138" s="21"/>
      <c r="B138" s="28" t="s">
        <v>13</v>
      </c>
      <c r="C138" s="39" t="s">
        <v>157</v>
      </c>
      <c r="D138" s="31" t="str">
        <f>Avdelinger!FI34</f>
        <v>-</v>
      </c>
      <c r="E138" s="39" t="s">
        <v>158</v>
      </c>
      <c r="F138" s="31" t="str">
        <f>Avdelinger!FJ34</f>
        <v>-</v>
      </c>
      <c r="G138" s="39" t="s">
        <v>159</v>
      </c>
      <c r="H138" s="31" t="str">
        <f>Avdelinger!FK34</f>
        <v>-</v>
      </c>
      <c r="I138" s="39" t="s">
        <v>160</v>
      </c>
      <c r="J138" s="31" t="str">
        <f>Avdelinger!FL34</f>
        <v>-</v>
      </c>
      <c r="K138" s="24">
        <f t="shared" si="0"/>
        <v>0</v>
      </c>
      <c r="L138" s="25"/>
      <c r="M138" s="18"/>
      <c r="N138" s="36"/>
    </row>
    <row r="139" spans="1:14">
      <c r="A139" s="21"/>
      <c r="B139" s="28" t="s">
        <v>15</v>
      </c>
      <c r="C139" s="39" t="s">
        <v>161</v>
      </c>
      <c r="D139" s="31" t="str">
        <f>Avdelinger!FN34</f>
        <v>-</v>
      </c>
      <c r="E139" s="39" t="s">
        <v>162</v>
      </c>
      <c r="F139" s="31" t="str">
        <f>Avdelinger!FO34</f>
        <v>-</v>
      </c>
      <c r="G139" s="39" t="s">
        <v>163</v>
      </c>
      <c r="H139" s="31" t="str">
        <f>Avdelinger!FP34</f>
        <v>-</v>
      </c>
      <c r="I139" s="39" t="s">
        <v>164</v>
      </c>
      <c r="J139" s="31" t="str">
        <f>Avdelinger!FQ34</f>
        <v>-</v>
      </c>
      <c r="K139" s="24">
        <f t="shared" si="0"/>
        <v>0</v>
      </c>
      <c r="L139" s="25"/>
      <c r="M139" s="18"/>
      <c r="N139" s="36"/>
    </row>
    <row r="140" spans="1:14">
      <c r="A140" s="21"/>
      <c r="B140" s="28" t="s">
        <v>17</v>
      </c>
      <c r="C140" s="39" t="s">
        <v>165</v>
      </c>
      <c r="D140" s="31" t="str">
        <f>Avdelinger!FS34</f>
        <v>-</v>
      </c>
      <c r="E140" s="39" t="s">
        <v>166</v>
      </c>
      <c r="F140" s="31" t="str">
        <f>Avdelinger!FT34</f>
        <v>-</v>
      </c>
      <c r="G140" s="39" t="s">
        <v>167</v>
      </c>
      <c r="H140" s="31" t="str">
        <f>Avdelinger!FU34</f>
        <v>-</v>
      </c>
      <c r="I140" s="39" t="s">
        <v>168</v>
      </c>
      <c r="J140" s="31" t="str">
        <f>Avdelinger!FV34</f>
        <v>-</v>
      </c>
      <c r="K140" s="24">
        <f t="shared" si="0"/>
        <v>0</v>
      </c>
      <c r="L140" s="25"/>
      <c r="M140" s="18"/>
      <c r="N140" s="36"/>
    </row>
    <row r="141" spans="1:14">
      <c r="A141" s="21"/>
      <c r="B141" s="28" t="s">
        <v>79</v>
      </c>
      <c r="C141" s="39" t="s">
        <v>169</v>
      </c>
      <c r="D141" s="31" t="str">
        <f>Avdelinger!FX34</f>
        <v>-</v>
      </c>
      <c r="E141" s="39" t="s">
        <v>170</v>
      </c>
      <c r="F141" s="31" t="str">
        <f>Avdelinger!FY34</f>
        <v>-</v>
      </c>
      <c r="G141" s="39" t="s">
        <v>171</v>
      </c>
      <c r="H141" s="31" t="str">
        <f>Avdelinger!FZ34</f>
        <v>-</v>
      </c>
      <c r="I141" s="39" t="s">
        <v>172</v>
      </c>
      <c r="J141" s="31" t="str">
        <f>Avdelinger!GA34</f>
        <v>-</v>
      </c>
      <c r="K141" s="24">
        <f>SUM(D141,F141,H141,J141)</f>
        <v>0</v>
      </c>
      <c r="L141" s="25"/>
      <c r="M141" s="18"/>
      <c r="N141" s="36"/>
    </row>
    <row r="142" spans="1:14">
      <c r="A142" s="21"/>
      <c r="B142" s="116" t="s">
        <v>81</v>
      </c>
      <c r="C142" s="39" t="s">
        <v>173</v>
      </c>
      <c r="D142" s="31" t="str">
        <f>Avdelinger!GC34</f>
        <v>-</v>
      </c>
      <c r="E142" s="39" t="s">
        <v>174</v>
      </c>
      <c r="F142" s="31" t="str">
        <f>Avdelinger!GD34</f>
        <v>-</v>
      </c>
      <c r="G142" s="39" t="s">
        <v>175</v>
      </c>
      <c r="H142" s="31" t="str">
        <f>Avdelinger!GE34</f>
        <v>-</v>
      </c>
      <c r="I142" s="39" t="s">
        <v>176</v>
      </c>
      <c r="J142" s="31" t="str">
        <f>Avdelinger!GF34</f>
        <v>-</v>
      </c>
      <c r="K142" s="24">
        <f>SUM(D142,F142,H142,J142)</f>
        <v>0</v>
      </c>
      <c r="L142" s="25"/>
      <c r="M142" s="18"/>
      <c r="N142" s="36"/>
    </row>
    <row r="143" spans="1:14">
      <c r="A143" s="21"/>
      <c r="B143" s="116" t="s">
        <v>84</v>
      </c>
      <c r="C143" s="39" t="s">
        <v>177</v>
      </c>
      <c r="D143" s="31" t="str">
        <f>Avdelinger!GH34</f>
        <v>-</v>
      </c>
      <c r="E143" s="39" t="s">
        <v>178</v>
      </c>
      <c r="F143" s="31" t="str">
        <f>Avdelinger!GI34</f>
        <v>-</v>
      </c>
      <c r="G143" s="39" t="s">
        <v>179</v>
      </c>
      <c r="H143" s="31" t="str">
        <f>Avdelinger!GJ34</f>
        <v>-</v>
      </c>
      <c r="I143" s="39" t="s">
        <v>180</v>
      </c>
      <c r="J143" s="31" t="str">
        <f>Avdelinger!GK34</f>
        <v>-</v>
      </c>
      <c r="K143" s="24">
        <f t="shared" ref="K143:K144" si="1">SUM(D143,F143,H143,J143)</f>
        <v>0</v>
      </c>
      <c r="L143" s="25"/>
      <c r="M143" s="18"/>
      <c r="N143" s="36"/>
    </row>
    <row r="144" spans="1:14">
      <c r="A144" s="21"/>
      <c r="B144" s="116" t="s">
        <v>31</v>
      </c>
      <c r="C144" s="39" t="s">
        <v>181</v>
      </c>
      <c r="D144" s="31" t="str">
        <f>Avdelinger!GM34</f>
        <v>-</v>
      </c>
      <c r="E144" s="39" t="s">
        <v>182</v>
      </c>
      <c r="F144" s="31" t="str">
        <f>Avdelinger!GN34</f>
        <v>-</v>
      </c>
      <c r="G144" s="39" t="s">
        <v>183</v>
      </c>
      <c r="H144" s="31" t="str">
        <f>Avdelinger!GO34</f>
        <v>-</v>
      </c>
      <c r="I144" s="39" t="s">
        <v>184</v>
      </c>
      <c r="J144" s="31" t="str">
        <f>Avdelinger!GP34</f>
        <v>-</v>
      </c>
      <c r="K144" s="24">
        <f t="shared" si="1"/>
        <v>0</v>
      </c>
      <c r="L144" s="25"/>
      <c r="M144" s="18"/>
      <c r="N144" s="36"/>
    </row>
    <row r="145" spans="1:14">
      <c r="A145" s="21"/>
      <c r="B145" s="28"/>
      <c r="C145" s="2"/>
      <c r="D145" s="4"/>
      <c r="E145" s="2"/>
      <c r="F145" s="4"/>
      <c r="G145" s="195"/>
      <c r="H145" s="195"/>
      <c r="I145" s="195"/>
      <c r="J145" s="4"/>
      <c r="K145" s="12"/>
      <c r="L145" s="26"/>
      <c r="M145" s="18"/>
      <c r="N145" s="36"/>
    </row>
    <row r="146" spans="1:14">
      <c r="A146" s="21"/>
      <c r="B146" s="116"/>
      <c r="C146" s="2"/>
      <c r="D146" s="4"/>
      <c r="E146" s="2"/>
      <c r="F146" s="4"/>
      <c r="G146" s="2"/>
      <c r="H146" s="4"/>
      <c r="I146" s="2"/>
      <c r="J146" s="4"/>
      <c r="K146" s="12"/>
      <c r="L146" s="26"/>
      <c r="M146" s="18"/>
      <c r="N146" s="36"/>
    </row>
    <row r="147" spans="1:14" ht="29.1">
      <c r="A147" s="21"/>
      <c r="B147" s="28" t="s">
        <v>185</v>
      </c>
      <c r="C147" s="39" t="s">
        <v>186</v>
      </c>
      <c r="D147" s="130"/>
      <c r="E147" s="130"/>
      <c r="F147" s="130"/>
      <c r="G147" s="130"/>
      <c r="H147" s="130"/>
      <c r="I147" s="130"/>
      <c r="J147" s="130"/>
      <c r="K147" s="12"/>
      <c r="L147" s="26"/>
      <c r="M147" s="18"/>
      <c r="N147" s="36"/>
    </row>
    <row r="148" spans="1:14" ht="79.5" customHeight="1">
      <c r="A148" s="21"/>
      <c r="B148" s="210"/>
      <c r="C148" s="210"/>
      <c r="D148" s="210"/>
      <c r="E148" s="210"/>
      <c r="F148" s="210"/>
      <c r="G148" s="210"/>
      <c r="H148" s="210"/>
      <c r="I148" s="210"/>
      <c r="J148" s="210"/>
      <c r="K148" s="12"/>
      <c r="L148" s="26"/>
      <c r="M148" s="18"/>
      <c r="N148" s="36"/>
    </row>
    <row r="149" spans="1:14" ht="79.5" customHeight="1">
      <c r="A149" s="21"/>
      <c r="B149" s="208" t="str">
        <f>IF(Avdelinger!GR34="","[Hit hentes eventuelle kommentarer fra avdelingene. De kan brukes som utgangspunkt for rapporteringstekst felles for hele museet.]",Avdelinger!GR34)</f>
        <v>[Hit hentes eventuelle kommentarer fra avdelingene. De kan brukes som utgangspunkt for rapporteringstekst felles for hele museet.]</v>
      </c>
      <c r="C149" s="208"/>
      <c r="D149" s="208"/>
      <c r="E149" s="208"/>
      <c r="F149" s="208"/>
      <c r="G149" s="208"/>
      <c r="H149" s="208"/>
      <c r="I149" s="208"/>
      <c r="J149" s="208"/>
      <c r="K149" s="12"/>
      <c r="L149" s="26"/>
      <c r="M149" s="18"/>
      <c r="N149" s="36"/>
    </row>
    <row r="150" spans="1:14">
      <c r="A150" s="21"/>
      <c r="B150" s="28"/>
      <c r="C150" s="2"/>
      <c r="D150" s="4"/>
      <c r="E150" s="2"/>
      <c r="F150" s="4"/>
      <c r="G150" s="2"/>
      <c r="H150" s="4"/>
      <c r="I150" s="2"/>
      <c r="J150" s="4"/>
      <c r="K150" s="12"/>
      <c r="L150" s="26"/>
      <c r="M150" s="18"/>
      <c r="N150" s="36"/>
    </row>
    <row r="151" spans="1:14">
      <c r="A151" s="21"/>
      <c r="B151" s="90" t="s">
        <v>187</v>
      </c>
      <c r="C151" s="2"/>
      <c r="D151" s="7" t="s">
        <v>67</v>
      </c>
      <c r="E151" s="2"/>
      <c r="F151" s="4"/>
      <c r="G151" s="2"/>
      <c r="H151" s="4"/>
      <c r="I151" s="2"/>
      <c r="J151" s="2"/>
      <c r="K151" s="2"/>
      <c r="L151" s="22"/>
      <c r="M151" s="18"/>
      <c r="N151" s="36"/>
    </row>
    <row r="152" spans="1:14" ht="43.5">
      <c r="A152" s="21"/>
      <c r="B152" s="28" t="s">
        <v>188</v>
      </c>
      <c r="C152" s="2"/>
      <c r="D152" s="7"/>
      <c r="E152" s="2"/>
      <c r="F152" s="4"/>
      <c r="G152" s="2"/>
      <c r="H152" s="4"/>
      <c r="I152" s="2"/>
      <c r="J152" s="2"/>
      <c r="K152" s="2"/>
      <c r="L152" s="22"/>
      <c r="M152" s="18"/>
      <c r="N152" s="36"/>
    </row>
    <row r="153" spans="1:14">
      <c r="A153" s="21"/>
      <c r="B153" s="28" t="s">
        <v>189</v>
      </c>
      <c r="C153" s="39" t="s">
        <v>190</v>
      </c>
      <c r="D153" s="29">
        <f>Avdelinger!EP34</f>
        <v>0</v>
      </c>
      <c r="E153" s="2"/>
      <c r="F153" s="4"/>
      <c r="G153" s="2"/>
      <c r="H153" s="4"/>
      <c r="I153" s="102"/>
      <c r="J153" s="2"/>
      <c r="K153" s="2"/>
      <c r="L153" s="22"/>
      <c r="M153" s="18"/>
      <c r="N153" s="36"/>
    </row>
    <row r="154" spans="1:14">
      <c r="A154" s="21"/>
      <c r="B154" s="28" t="s">
        <v>191</v>
      </c>
      <c r="C154" s="39" t="s">
        <v>192</v>
      </c>
      <c r="D154" s="29">
        <f>Avdelinger!EQ34</f>
        <v>0</v>
      </c>
      <c r="E154" s="2"/>
      <c r="F154" s="4"/>
      <c r="G154" s="2"/>
      <c r="H154" s="4"/>
      <c r="I154" s="2"/>
      <c r="J154" s="2"/>
      <c r="K154" s="2"/>
      <c r="L154" s="22"/>
      <c r="M154" s="18"/>
      <c r="N154" s="36"/>
    </row>
    <row r="155" spans="1:14">
      <c r="A155" s="21"/>
      <c r="B155" s="28" t="s">
        <v>193</v>
      </c>
      <c r="C155" s="39" t="s">
        <v>194</v>
      </c>
      <c r="D155" s="29">
        <f>Avdelinger!ER34</f>
        <v>0</v>
      </c>
      <c r="E155" s="2"/>
      <c r="F155" s="4"/>
      <c r="G155" s="2"/>
      <c r="H155" s="4"/>
      <c r="I155" s="2"/>
      <c r="J155" s="2"/>
      <c r="K155" s="2"/>
      <c r="L155" s="22"/>
      <c r="M155" s="18"/>
      <c r="N155" s="36"/>
    </row>
    <row r="156" spans="1:14">
      <c r="A156" s="21"/>
      <c r="B156" s="28" t="s">
        <v>195</v>
      </c>
      <c r="C156" s="39" t="s">
        <v>196</v>
      </c>
      <c r="D156" s="29">
        <f>Avdelinger!ES34</f>
        <v>0</v>
      </c>
      <c r="E156" s="2"/>
      <c r="F156" s="4"/>
      <c r="G156" s="2"/>
      <c r="H156" s="4"/>
      <c r="I156" s="2"/>
      <c r="J156" s="2"/>
      <c r="K156" s="2"/>
      <c r="L156" s="22"/>
      <c r="M156" s="18"/>
      <c r="N156" s="36"/>
    </row>
    <row r="157" spans="1:14">
      <c r="A157" s="21"/>
      <c r="B157" s="28" t="s">
        <v>197</v>
      </c>
      <c r="C157" s="39" t="s">
        <v>198</v>
      </c>
      <c r="D157" s="29">
        <f>Avdelinger!ET34</f>
        <v>0</v>
      </c>
      <c r="E157" s="2"/>
      <c r="F157" s="4"/>
      <c r="G157" s="2"/>
      <c r="H157" s="4"/>
      <c r="I157" s="2"/>
      <c r="J157" s="2"/>
      <c r="K157" s="2"/>
      <c r="L157" s="22"/>
      <c r="M157" s="18"/>
      <c r="N157" s="36"/>
    </row>
    <row r="158" spans="1:14" ht="15" thickBot="1">
      <c r="A158" s="21"/>
      <c r="B158" s="28"/>
      <c r="C158" s="110" t="s">
        <v>199</v>
      </c>
      <c r="D158" s="111">
        <f>SUM(D153:D157)</f>
        <v>0</v>
      </c>
      <c r="E158" s="2"/>
      <c r="F158" s="4"/>
      <c r="G158" s="2"/>
      <c r="H158" s="4"/>
      <c r="I158" s="2"/>
      <c r="J158" s="4"/>
      <c r="K158" s="4"/>
      <c r="L158" s="18"/>
      <c r="M158" s="18"/>
      <c r="N158" s="36"/>
    </row>
    <row r="159" spans="1:14" ht="15" thickTop="1">
      <c r="A159" s="21"/>
      <c r="B159" s="28"/>
      <c r="C159" s="2"/>
      <c r="D159" s="4"/>
      <c r="E159" s="2"/>
      <c r="F159" s="4"/>
      <c r="G159" s="2"/>
      <c r="H159" s="4"/>
      <c r="I159" s="2"/>
      <c r="J159" s="4"/>
      <c r="K159" s="4"/>
      <c r="L159" s="18"/>
      <c r="M159" s="18"/>
      <c r="N159" s="36"/>
    </row>
    <row r="160" spans="1:14">
      <c r="A160" s="21"/>
      <c r="B160" s="28"/>
      <c r="C160" s="2"/>
      <c r="D160" s="4"/>
      <c r="E160" s="2"/>
      <c r="F160" s="4"/>
      <c r="G160" s="2"/>
      <c r="H160" s="4"/>
      <c r="I160" s="2"/>
      <c r="J160" s="4"/>
      <c r="K160" s="4"/>
      <c r="L160" s="18"/>
      <c r="M160" s="18"/>
      <c r="N160" s="36"/>
    </row>
    <row r="161" spans="1:14" ht="29.1">
      <c r="A161" s="21"/>
      <c r="B161" s="28" t="s">
        <v>200</v>
      </c>
      <c r="C161" s="39" t="s">
        <v>201</v>
      </c>
      <c r="D161" s="39"/>
      <c r="E161" s="39"/>
      <c r="F161" s="39"/>
      <c r="G161" s="39"/>
      <c r="H161" s="39"/>
      <c r="I161" s="39"/>
      <c r="J161" s="39"/>
      <c r="K161" s="12"/>
      <c r="L161" s="26"/>
      <c r="M161" s="18"/>
      <c r="N161" s="36"/>
    </row>
    <row r="162" spans="1:14" ht="79.5" customHeight="1">
      <c r="A162" s="21"/>
      <c r="B162" s="210"/>
      <c r="C162" s="210"/>
      <c r="D162" s="210"/>
      <c r="E162" s="210"/>
      <c r="F162" s="210"/>
      <c r="G162" s="210"/>
      <c r="H162" s="210"/>
      <c r="I162" s="210"/>
      <c r="J162" s="210"/>
      <c r="K162" s="12"/>
      <c r="L162" s="26"/>
      <c r="M162" s="18"/>
      <c r="N162" s="36"/>
    </row>
    <row r="163" spans="1:14" ht="79.5" customHeight="1">
      <c r="A163" s="21"/>
      <c r="B163" s="208" t="str">
        <f>IF(Avdelinger!EV34="","[Hit hentes eventuelle kommentarer fra avdelingene. De kan brukes som utgangspunkt for rapporteringstekst felles for hele museet.]",Avdelinger!EV34)</f>
        <v>[Hit hentes eventuelle kommentarer fra avdelingene. De kan brukes som utgangspunkt for rapporteringstekst felles for hele museet.]</v>
      </c>
      <c r="C163" s="208"/>
      <c r="D163" s="208"/>
      <c r="E163" s="208"/>
      <c r="F163" s="208"/>
      <c r="G163" s="208"/>
      <c r="H163" s="208"/>
      <c r="I163" s="208"/>
      <c r="J163" s="208"/>
      <c r="K163" s="12"/>
      <c r="L163" s="26"/>
      <c r="M163" s="18"/>
      <c r="N163" s="36"/>
    </row>
    <row r="164" spans="1:14">
      <c r="A164" s="21"/>
      <c r="B164" s="28"/>
      <c r="C164" s="2"/>
      <c r="D164" s="4"/>
      <c r="E164" s="2"/>
      <c r="F164" s="4"/>
      <c r="G164" s="2"/>
      <c r="H164" s="4"/>
      <c r="I164" s="2"/>
      <c r="J164" s="4"/>
      <c r="K164" s="4"/>
      <c r="L164" s="18"/>
      <c r="M164" s="18"/>
      <c r="N164" s="36"/>
    </row>
    <row r="165" spans="1:14">
      <c r="A165" s="21"/>
      <c r="B165" s="89" t="s">
        <v>202</v>
      </c>
      <c r="C165" s="16"/>
      <c r="D165" s="17"/>
      <c r="E165" s="16"/>
      <c r="F165" s="17"/>
      <c r="G165" s="16"/>
      <c r="H165" s="17"/>
      <c r="I165" s="16"/>
      <c r="J165" s="16"/>
      <c r="K165" s="16"/>
      <c r="L165" s="16"/>
      <c r="M165" s="16"/>
      <c r="N165" s="36"/>
    </row>
    <row r="166" spans="1:14">
      <c r="A166" s="21"/>
      <c r="B166" s="28"/>
      <c r="C166" s="2"/>
      <c r="D166" s="4"/>
      <c r="E166" s="2"/>
      <c r="F166" s="4"/>
      <c r="G166" s="2"/>
      <c r="H166" s="4"/>
      <c r="I166" s="2"/>
      <c r="J166" s="2"/>
      <c r="K166" s="2"/>
      <c r="L166" s="22"/>
      <c r="M166" s="18"/>
      <c r="N166" s="36"/>
    </row>
    <row r="167" spans="1:14">
      <c r="A167" s="21"/>
      <c r="B167" s="90" t="s">
        <v>203</v>
      </c>
      <c r="C167" s="2"/>
      <c r="D167" s="3" t="s">
        <v>204</v>
      </c>
      <c r="E167" s="6"/>
      <c r="F167" s="3" t="s">
        <v>205</v>
      </c>
      <c r="G167" s="6"/>
      <c r="H167" s="3" t="s">
        <v>206</v>
      </c>
      <c r="I167" s="2"/>
      <c r="J167" s="2"/>
      <c r="K167" s="2"/>
      <c r="L167" s="22"/>
      <c r="M167" s="18"/>
      <c r="N167" s="36"/>
    </row>
    <row r="168" spans="1:14">
      <c r="A168" s="21"/>
      <c r="B168" s="28" t="s">
        <v>207</v>
      </c>
      <c r="C168" s="39" t="s">
        <v>208</v>
      </c>
      <c r="D168" s="29">
        <f>Avdelinger!AM34</f>
        <v>0</v>
      </c>
      <c r="E168" s="39" t="s">
        <v>209</v>
      </c>
      <c r="F168" s="29">
        <f>Avdelinger!AN34</f>
        <v>0</v>
      </c>
      <c r="G168" s="39" t="s">
        <v>210</v>
      </c>
      <c r="H168" s="29">
        <f>Avdelinger!AO34</f>
        <v>0</v>
      </c>
      <c r="I168" s="2"/>
      <c r="J168" s="2"/>
      <c r="K168" s="2"/>
      <c r="L168" s="22"/>
      <c r="M168" s="18"/>
      <c r="N168" s="36"/>
    </row>
    <row r="169" spans="1:14">
      <c r="A169" s="21"/>
      <c r="B169" s="28" t="s">
        <v>211</v>
      </c>
      <c r="C169" s="39" t="s">
        <v>212</v>
      </c>
      <c r="D169" s="29">
        <f>Avdelinger!AP34</f>
        <v>0</v>
      </c>
      <c r="E169" s="39" t="s">
        <v>213</v>
      </c>
      <c r="F169" s="29">
        <f>Avdelinger!AQ34</f>
        <v>0</v>
      </c>
      <c r="G169" s="39" t="s">
        <v>214</v>
      </c>
      <c r="H169" s="29">
        <f>Avdelinger!AR34</f>
        <v>0</v>
      </c>
      <c r="I169" s="2"/>
      <c r="J169" s="2"/>
      <c r="K169" s="2"/>
      <c r="L169" s="22"/>
      <c r="M169" s="18"/>
      <c r="N169" s="36"/>
    </row>
    <row r="170" spans="1:14">
      <c r="A170" s="21"/>
      <c r="B170" s="28" t="s">
        <v>215</v>
      </c>
      <c r="C170" s="39" t="s">
        <v>216</v>
      </c>
      <c r="D170" s="29">
        <f>Avdelinger!AS34</f>
        <v>0</v>
      </c>
      <c r="E170" s="39" t="s">
        <v>217</v>
      </c>
      <c r="F170" s="29">
        <f>Avdelinger!AT34</f>
        <v>0</v>
      </c>
      <c r="G170" s="39" t="s">
        <v>218</v>
      </c>
      <c r="H170" s="29">
        <f>Avdelinger!AU34</f>
        <v>0</v>
      </c>
      <c r="I170" s="2"/>
      <c r="J170" s="2"/>
      <c r="K170" s="2"/>
      <c r="L170" s="22"/>
      <c r="M170" s="18"/>
      <c r="N170" s="36"/>
    </row>
    <row r="171" spans="1:14">
      <c r="A171" s="21"/>
      <c r="B171" s="28"/>
      <c r="C171" s="2"/>
      <c r="D171" s="4"/>
      <c r="E171" s="2"/>
      <c r="F171" s="4"/>
      <c r="G171" s="2"/>
      <c r="H171" s="4"/>
      <c r="I171" s="2"/>
      <c r="J171" s="4"/>
      <c r="K171" s="12"/>
      <c r="L171" s="26"/>
      <c r="M171" s="18"/>
      <c r="N171" s="36"/>
    </row>
    <row r="172" spans="1:14">
      <c r="A172" s="21"/>
      <c r="B172" s="89" t="s">
        <v>219</v>
      </c>
      <c r="C172" s="22"/>
      <c r="D172" s="18"/>
      <c r="E172" s="22"/>
      <c r="F172" s="18"/>
      <c r="G172" s="22"/>
      <c r="H172" s="18"/>
      <c r="I172" s="22"/>
      <c r="J172" s="22"/>
      <c r="K172" s="22"/>
      <c r="L172" s="22"/>
      <c r="M172" s="22"/>
      <c r="N172" s="36"/>
    </row>
    <row r="173" spans="1:14">
      <c r="A173" s="21"/>
      <c r="B173" s="28"/>
      <c r="C173" s="2"/>
      <c r="D173" s="4"/>
      <c r="E173" s="2"/>
      <c r="F173" s="10"/>
      <c r="G173" s="2"/>
      <c r="H173" s="4"/>
      <c r="I173" s="2"/>
      <c r="J173" s="2"/>
      <c r="K173" s="2"/>
      <c r="L173" s="22"/>
      <c r="M173" s="22"/>
      <c r="N173" s="36"/>
    </row>
    <row r="174" spans="1:14">
      <c r="A174" s="21"/>
      <c r="B174" s="90" t="s">
        <v>220</v>
      </c>
      <c r="C174" s="2"/>
      <c r="D174" s="9"/>
      <c r="E174" s="2"/>
      <c r="F174" s="112"/>
      <c r="G174" s="2"/>
      <c r="H174" s="9"/>
      <c r="I174" s="2"/>
      <c r="J174" s="2"/>
      <c r="K174" s="2"/>
      <c r="L174" s="22"/>
      <c r="M174" s="22"/>
      <c r="N174" s="36"/>
    </row>
    <row r="175" spans="1:14">
      <c r="A175" s="21"/>
      <c r="B175" s="90"/>
      <c r="C175" s="2"/>
      <c r="D175" s="9" t="s">
        <v>67</v>
      </c>
      <c r="E175" s="2"/>
      <c r="F175" s="10"/>
      <c r="G175" s="2"/>
      <c r="H175" s="4"/>
      <c r="I175" s="2"/>
      <c r="J175" s="2"/>
      <c r="K175" s="2"/>
      <c r="L175" s="22"/>
      <c r="M175" s="22"/>
      <c r="N175" s="36"/>
    </row>
    <row r="176" spans="1:14">
      <c r="A176" s="21"/>
      <c r="B176" s="28" t="s">
        <v>221</v>
      </c>
      <c r="C176" s="39" t="s">
        <v>222</v>
      </c>
      <c r="D176" s="190" t="str">
        <f>Publikasjoner!C2</f>
        <v>-</v>
      </c>
      <c r="E176" s="2"/>
      <c r="F176" s="113"/>
      <c r="G176" s="2"/>
      <c r="H176" s="4"/>
      <c r="I176" s="2"/>
      <c r="J176" s="2"/>
      <c r="K176" s="2"/>
      <c r="L176" s="22"/>
      <c r="M176" s="22"/>
      <c r="N176" s="36"/>
    </row>
    <row r="177" spans="1:14">
      <c r="A177" s="21"/>
      <c r="B177" s="92" t="s">
        <v>223</v>
      </c>
      <c r="C177" s="39" t="s">
        <v>224</v>
      </c>
      <c r="D177" s="190" t="str">
        <f>Publikasjoner!C3</f>
        <v>-</v>
      </c>
      <c r="E177" s="2"/>
      <c r="F177" s="113"/>
      <c r="G177" s="2"/>
      <c r="H177" s="4"/>
      <c r="I177" s="2"/>
      <c r="J177" s="2"/>
      <c r="K177" s="2"/>
      <c r="L177" s="22"/>
      <c r="M177" s="22"/>
      <c r="N177" s="36"/>
    </row>
    <row r="178" spans="1:14">
      <c r="A178" s="21"/>
      <c r="B178" s="92" t="s">
        <v>225</v>
      </c>
      <c r="C178" s="39" t="s">
        <v>226</v>
      </c>
      <c r="D178" s="190" t="str">
        <f>Publikasjoner!C4</f>
        <v>-</v>
      </c>
      <c r="E178" s="2"/>
      <c r="F178" s="113"/>
      <c r="G178" s="2"/>
      <c r="H178" s="4"/>
      <c r="I178" s="2"/>
      <c r="J178" s="2"/>
      <c r="K178" s="2"/>
      <c r="L178" s="22"/>
      <c r="M178" s="22"/>
      <c r="N178" s="36"/>
    </row>
    <row r="179" spans="1:14">
      <c r="A179" s="21"/>
      <c r="B179" s="92" t="s">
        <v>227</v>
      </c>
      <c r="C179" s="39" t="s">
        <v>228</v>
      </c>
      <c r="D179" s="190" t="str">
        <f>Publikasjoner!C5</f>
        <v>-</v>
      </c>
      <c r="E179" s="2"/>
      <c r="F179" s="113"/>
      <c r="G179" s="2"/>
      <c r="H179" s="4"/>
      <c r="I179" s="2"/>
      <c r="J179" s="2"/>
      <c r="K179" s="2"/>
      <c r="L179" s="22"/>
      <c r="M179" s="22"/>
      <c r="N179" s="36"/>
    </row>
    <row r="180" spans="1:14">
      <c r="A180" s="21"/>
      <c r="B180" s="92" t="s">
        <v>229</v>
      </c>
      <c r="C180" s="39" t="s">
        <v>230</v>
      </c>
      <c r="D180" s="190" t="str">
        <f>Publikasjoner!C6</f>
        <v>-</v>
      </c>
      <c r="E180" s="2"/>
      <c r="F180" s="113"/>
      <c r="G180" s="2"/>
      <c r="H180" s="4"/>
      <c r="I180" s="2"/>
      <c r="J180" s="4"/>
      <c r="K180" s="4"/>
      <c r="L180" s="22"/>
      <c r="M180" s="22"/>
      <c r="N180" s="36"/>
    </row>
    <row r="181" spans="1:14">
      <c r="A181" s="21"/>
      <c r="B181" s="92" t="s">
        <v>231</v>
      </c>
      <c r="C181" s="39" t="s">
        <v>232</v>
      </c>
      <c r="D181" s="190" t="str">
        <f>Publikasjoner!C7</f>
        <v>-</v>
      </c>
      <c r="E181" s="2"/>
      <c r="F181" s="113"/>
      <c r="G181" s="2"/>
      <c r="H181" s="4"/>
      <c r="I181" s="2"/>
      <c r="J181" s="2"/>
      <c r="K181" s="2"/>
      <c r="L181" s="22"/>
      <c r="M181" s="22"/>
      <c r="N181" s="36"/>
    </row>
    <row r="182" spans="1:14">
      <c r="A182" s="21"/>
      <c r="B182" s="92" t="s">
        <v>233</v>
      </c>
      <c r="C182" s="39" t="s">
        <v>234</v>
      </c>
      <c r="D182" s="190" t="str">
        <f>Publikasjoner!C8</f>
        <v>-</v>
      </c>
      <c r="E182" s="2"/>
      <c r="F182" s="113"/>
      <c r="G182" s="2"/>
      <c r="H182" s="4"/>
      <c r="I182" s="2"/>
      <c r="J182" s="2"/>
      <c r="K182" s="2"/>
      <c r="L182" s="22"/>
      <c r="M182" s="22"/>
      <c r="N182" s="36"/>
    </row>
    <row r="183" spans="1:14">
      <c r="A183" s="21"/>
      <c r="B183" s="92" t="s">
        <v>235</v>
      </c>
      <c r="C183" s="39" t="s">
        <v>236</v>
      </c>
      <c r="D183" s="190" t="str">
        <f>Publikasjoner!C9</f>
        <v>-</v>
      </c>
      <c r="E183" s="2"/>
      <c r="F183" s="113"/>
      <c r="G183" s="2"/>
      <c r="H183" s="4"/>
      <c r="I183" s="2"/>
      <c r="J183" s="2"/>
      <c r="K183" s="2"/>
      <c r="L183" s="22"/>
      <c r="M183" s="22"/>
      <c r="N183" s="36"/>
    </row>
    <row r="184" spans="1:14">
      <c r="A184" s="21"/>
      <c r="B184" s="92" t="s">
        <v>237</v>
      </c>
      <c r="C184" s="39" t="s">
        <v>238</v>
      </c>
      <c r="D184" s="190" t="str">
        <f>Publikasjoner!C10</f>
        <v>-</v>
      </c>
      <c r="E184" s="2"/>
      <c r="F184" s="113"/>
      <c r="G184" s="2"/>
      <c r="H184" s="4"/>
      <c r="I184" s="2"/>
      <c r="J184" s="2"/>
      <c r="K184" s="2"/>
      <c r="L184" s="22"/>
      <c r="M184" s="22"/>
      <c r="N184" s="36"/>
    </row>
    <row r="185" spans="1:14">
      <c r="A185" s="21"/>
      <c r="B185" s="92" t="s">
        <v>239</v>
      </c>
      <c r="C185" s="39" t="s">
        <v>240</v>
      </c>
      <c r="D185" s="190" t="str">
        <f>Publikasjoner!C11</f>
        <v>-</v>
      </c>
      <c r="E185" s="2"/>
      <c r="F185" s="113"/>
      <c r="G185" s="2"/>
      <c r="H185" s="4"/>
      <c r="I185" s="2"/>
      <c r="J185" s="2"/>
      <c r="K185" s="2"/>
      <c r="L185" s="22"/>
      <c r="M185" s="22"/>
      <c r="N185" s="36"/>
    </row>
    <row r="186" spans="1:14">
      <c r="A186" s="21"/>
      <c r="B186" s="92" t="s">
        <v>241</v>
      </c>
      <c r="C186" s="39" t="s">
        <v>242</v>
      </c>
      <c r="D186" s="190" t="str">
        <f>Publikasjoner!C12</f>
        <v>-</v>
      </c>
      <c r="E186" s="2"/>
      <c r="F186" s="113"/>
      <c r="G186" s="2"/>
      <c r="H186" s="4"/>
      <c r="I186" s="2"/>
      <c r="J186" s="2"/>
      <c r="K186" s="2"/>
      <c r="L186" s="22"/>
      <c r="M186" s="22"/>
      <c r="N186" s="36"/>
    </row>
    <row r="187" spans="1:14">
      <c r="A187" s="21"/>
      <c r="B187" s="92" t="s">
        <v>243</v>
      </c>
      <c r="C187" s="39" t="s">
        <v>244</v>
      </c>
      <c r="D187" s="190" t="str">
        <f>Publikasjoner!C13</f>
        <v>-</v>
      </c>
      <c r="E187" s="2"/>
      <c r="F187" s="113"/>
      <c r="G187" s="2"/>
      <c r="H187" s="4"/>
      <c r="I187" s="2"/>
      <c r="J187" s="2"/>
      <c r="K187" s="2"/>
      <c r="L187" s="22"/>
      <c r="M187" s="22"/>
      <c r="N187" s="36"/>
    </row>
    <row r="188" spans="1:14">
      <c r="A188" s="21"/>
      <c r="B188" s="92" t="s">
        <v>245</v>
      </c>
      <c r="C188" s="39" t="s">
        <v>246</v>
      </c>
      <c r="D188" s="190" t="str">
        <f>Publikasjoner!C14</f>
        <v>-</v>
      </c>
      <c r="E188" s="2"/>
      <c r="F188" s="113"/>
      <c r="G188" s="2"/>
      <c r="H188" s="4"/>
      <c r="I188" s="2"/>
      <c r="J188" s="2"/>
      <c r="K188" s="2"/>
      <c r="L188" s="22"/>
      <c r="M188" s="22"/>
      <c r="N188" s="36"/>
    </row>
    <row r="189" spans="1:14">
      <c r="A189" s="21"/>
      <c r="B189" s="92" t="s">
        <v>247</v>
      </c>
      <c r="C189" s="39" t="s">
        <v>248</v>
      </c>
      <c r="D189" s="190" t="str">
        <f>Publikasjoner!C15</f>
        <v>-</v>
      </c>
      <c r="E189" s="2"/>
      <c r="F189" s="113"/>
      <c r="G189" s="2"/>
      <c r="H189" s="4"/>
      <c r="I189" s="2"/>
      <c r="J189" s="2"/>
      <c r="K189" s="2"/>
      <c r="L189" s="22"/>
      <c r="M189" s="22"/>
      <c r="N189" s="36"/>
    </row>
    <row r="190" spans="1:14">
      <c r="A190" s="21"/>
      <c r="B190" s="92" t="s">
        <v>249</v>
      </c>
      <c r="C190" s="39" t="s">
        <v>250</v>
      </c>
      <c r="D190" s="190" t="str">
        <f>Publikasjoner!C16</f>
        <v>-</v>
      </c>
      <c r="E190" s="2"/>
      <c r="F190" s="113"/>
      <c r="G190" s="2"/>
      <c r="H190" s="4"/>
      <c r="I190" s="2"/>
      <c r="J190" s="2"/>
      <c r="K190" s="2"/>
      <c r="L190" s="22"/>
      <c r="M190" s="22"/>
      <c r="N190" s="36"/>
    </row>
    <row r="191" spans="1:14">
      <c r="A191" s="21"/>
      <c r="B191" s="92" t="s">
        <v>251</v>
      </c>
      <c r="C191" s="39" t="s">
        <v>252</v>
      </c>
      <c r="D191" s="190" t="str">
        <f>Publikasjoner!C17</f>
        <v>-</v>
      </c>
      <c r="E191" s="2"/>
      <c r="F191" s="113"/>
      <c r="G191" s="2"/>
      <c r="H191" s="4"/>
      <c r="I191" s="2"/>
      <c r="J191" s="2"/>
      <c r="K191" s="2"/>
      <c r="L191" s="22"/>
      <c r="M191" s="22"/>
      <c r="N191" s="36"/>
    </row>
    <row r="192" spans="1:14">
      <c r="A192" s="21"/>
      <c r="B192" s="92" t="s">
        <v>253</v>
      </c>
      <c r="C192" s="39" t="s">
        <v>254</v>
      </c>
      <c r="D192" s="190" t="str">
        <f>Publikasjoner!C18</f>
        <v>-</v>
      </c>
      <c r="E192" s="2"/>
      <c r="F192" s="113"/>
      <c r="G192" s="2"/>
      <c r="H192" s="4"/>
      <c r="I192" s="2"/>
      <c r="J192" s="2"/>
      <c r="K192" s="2"/>
      <c r="L192" s="22"/>
      <c r="M192" s="22"/>
      <c r="N192" s="36"/>
    </row>
    <row r="193" spans="1:14">
      <c r="A193" s="21"/>
      <c r="B193" s="92" t="s">
        <v>255</v>
      </c>
      <c r="C193" s="39" t="s">
        <v>256</v>
      </c>
      <c r="D193" s="190" t="str">
        <f>Publikasjoner!C19</f>
        <v>-</v>
      </c>
      <c r="E193" s="2"/>
      <c r="F193" s="113"/>
      <c r="G193" s="2"/>
      <c r="H193" s="4"/>
      <c r="I193" s="2"/>
      <c r="J193" s="2"/>
      <c r="K193" s="2"/>
      <c r="L193" s="22"/>
      <c r="M193" s="22"/>
      <c r="N193" s="36"/>
    </row>
    <row r="194" spans="1:14">
      <c r="A194" s="21"/>
      <c r="B194" s="92" t="s">
        <v>257</v>
      </c>
      <c r="C194" s="39" t="s">
        <v>258</v>
      </c>
      <c r="D194" s="190" t="str">
        <f>Publikasjoner!C20</f>
        <v>-</v>
      </c>
      <c r="E194" s="2"/>
      <c r="F194" s="113"/>
      <c r="G194" s="2"/>
      <c r="H194" s="4"/>
      <c r="I194" s="2"/>
      <c r="J194" s="2"/>
      <c r="K194" s="2"/>
      <c r="L194" s="22"/>
      <c r="M194" s="22"/>
      <c r="N194" s="36"/>
    </row>
    <row r="195" spans="1:14">
      <c r="A195" s="21"/>
      <c r="B195" s="92" t="s">
        <v>259</v>
      </c>
      <c r="C195" s="39" t="s">
        <v>260</v>
      </c>
      <c r="D195" s="190" t="str">
        <f>Publikasjoner!C21</f>
        <v>-</v>
      </c>
      <c r="E195" s="2"/>
      <c r="F195" s="113"/>
      <c r="G195" s="2"/>
      <c r="H195" s="4"/>
      <c r="I195" s="2"/>
      <c r="J195" s="2"/>
      <c r="K195" s="2"/>
      <c r="L195" s="22"/>
      <c r="M195" s="22"/>
      <c r="N195" s="36"/>
    </row>
    <row r="196" spans="1:14">
      <c r="A196" s="21"/>
      <c r="B196" s="92" t="s">
        <v>261</v>
      </c>
      <c r="C196" s="39" t="s">
        <v>262</v>
      </c>
      <c r="D196" s="190" t="str">
        <f>Publikasjoner!C22</f>
        <v>-</v>
      </c>
      <c r="E196" s="2"/>
      <c r="F196" s="113"/>
      <c r="G196" s="2"/>
      <c r="H196" s="4"/>
      <c r="I196" s="2"/>
      <c r="J196" s="2"/>
      <c r="K196" s="2"/>
      <c r="L196" s="22"/>
      <c r="M196" s="22"/>
      <c r="N196" s="36"/>
    </row>
    <row r="197" spans="1:14">
      <c r="A197" s="21"/>
      <c r="B197" s="92" t="s">
        <v>263</v>
      </c>
      <c r="C197" s="39" t="s">
        <v>264</v>
      </c>
      <c r="D197" s="190" t="str">
        <f>Publikasjoner!C23</f>
        <v>-</v>
      </c>
      <c r="E197" s="2"/>
      <c r="F197" s="113"/>
      <c r="G197" s="2"/>
      <c r="H197" s="4"/>
      <c r="I197" s="2"/>
      <c r="J197" s="2"/>
      <c r="K197" s="2"/>
      <c r="L197" s="22"/>
      <c r="M197" s="22"/>
      <c r="N197" s="36"/>
    </row>
    <row r="198" spans="1:14">
      <c r="A198" s="21"/>
      <c r="B198" s="92" t="s">
        <v>265</v>
      </c>
      <c r="C198" s="39" t="s">
        <v>266</v>
      </c>
      <c r="D198" s="190" t="str">
        <f>Publikasjoner!C24</f>
        <v>-</v>
      </c>
      <c r="E198" s="2"/>
      <c r="F198" s="113"/>
      <c r="G198" s="2"/>
      <c r="H198" s="4"/>
      <c r="I198" s="2"/>
      <c r="J198" s="2"/>
      <c r="K198" s="2"/>
      <c r="L198" s="22"/>
      <c r="M198" s="22"/>
      <c r="N198" s="36"/>
    </row>
    <row r="199" spans="1:14">
      <c r="A199" s="21"/>
      <c r="B199" s="92" t="s">
        <v>267</v>
      </c>
      <c r="C199" s="39" t="s">
        <v>268</v>
      </c>
      <c r="D199" s="190" t="str">
        <f>Publikasjoner!C25</f>
        <v>-</v>
      </c>
      <c r="E199" s="2"/>
      <c r="F199" s="113"/>
      <c r="G199" s="2"/>
      <c r="H199" s="4"/>
      <c r="I199" s="2"/>
      <c r="J199" s="2"/>
      <c r="K199" s="2"/>
      <c r="L199" s="22"/>
      <c r="M199" s="22"/>
      <c r="N199" s="36"/>
    </row>
    <row r="200" spans="1:14">
      <c r="A200" s="21"/>
      <c r="B200" s="92" t="s">
        <v>269</v>
      </c>
      <c r="C200" s="39" t="s">
        <v>270</v>
      </c>
      <c r="D200" s="190" t="str">
        <f>Publikasjoner!C26</f>
        <v>-</v>
      </c>
      <c r="E200" s="2"/>
      <c r="F200" s="113"/>
      <c r="G200" s="2"/>
      <c r="H200" s="4"/>
      <c r="I200" s="2"/>
      <c r="J200" s="2"/>
      <c r="K200" s="2"/>
      <c r="L200" s="22"/>
      <c r="M200" s="22"/>
      <c r="N200" s="36"/>
    </row>
    <row r="201" spans="1:14">
      <c r="A201" s="21"/>
      <c r="B201" s="92" t="s">
        <v>271</v>
      </c>
      <c r="C201" s="39" t="s">
        <v>272</v>
      </c>
      <c r="D201" s="190" t="str">
        <f>Publikasjoner!C27</f>
        <v>-</v>
      </c>
      <c r="E201" s="2"/>
      <c r="F201" s="113"/>
      <c r="G201" s="2"/>
      <c r="H201" s="4"/>
      <c r="I201" s="2"/>
      <c r="J201" s="2"/>
      <c r="K201" s="2"/>
      <c r="L201" s="22"/>
      <c r="M201" s="22"/>
      <c r="N201" s="36"/>
    </row>
    <row r="202" spans="1:14">
      <c r="A202" s="21"/>
      <c r="B202" s="92" t="s">
        <v>273</v>
      </c>
      <c r="C202" s="39" t="s">
        <v>274</v>
      </c>
      <c r="D202" s="190" t="str">
        <f>Publikasjoner!C28</f>
        <v>-</v>
      </c>
      <c r="E202" s="2"/>
      <c r="F202" s="113"/>
      <c r="G202" s="2"/>
      <c r="H202" s="4"/>
      <c r="I202" s="2"/>
      <c r="J202" s="2"/>
      <c r="K202" s="2"/>
      <c r="L202" s="22"/>
      <c r="M202" s="22"/>
      <c r="N202" s="36"/>
    </row>
    <row r="203" spans="1:14">
      <c r="A203" s="21"/>
      <c r="B203" s="92" t="s">
        <v>275</v>
      </c>
      <c r="C203" s="39" t="s">
        <v>276</v>
      </c>
      <c r="D203" s="190" t="str">
        <f>Publikasjoner!C29</f>
        <v>-</v>
      </c>
      <c r="E203" s="2"/>
      <c r="F203" s="113"/>
      <c r="G203" s="2"/>
      <c r="H203" s="4"/>
      <c r="I203" s="2"/>
      <c r="J203" s="2"/>
      <c r="K203" s="2"/>
      <c r="L203" s="22"/>
      <c r="M203" s="22"/>
      <c r="N203" s="36"/>
    </row>
    <row r="204" spans="1:14">
      <c r="A204" s="21"/>
      <c r="B204" s="92" t="s">
        <v>277</v>
      </c>
      <c r="C204" s="39" t="s">
        <v>278</v>
      </c>
      <c r="D204" s="190" t="str">
        <f>Publikasjoner!C30</f>
        <v>-</v>
      </c>
      <c r="E204" s="2"/>
      <c r="F204" s="113"/>
      <c r="G204" s="2"/>
      <c r="H204" s="4"/>
      <c r="I204" s="2"/>
      <c r="J204" s="2"/>
      <c r="K204" s="2"/>
      <c r="L204" s="22"/>
      <c r="M204" s="22"/>
      <c r="N204" s="36"/>
    </row>
    <row r="205" spans="1:14">
      <c r="A205" s="21"/>
      <c r="B205" s="92" t="s">
        <v>279</v>
      </c>
      <c r="C205" s="39" t="s">
        <v>280</v>
      </c>
      <c r="D205" s="190" t="str">
        <f>Publikasjoner!C31</f>
        <v>-</v>
      </c>
      <c r="E205" s="2"/>
      <c r="F205" s="113"/>
      <c r="G205" s="2"/>
      <c r="H205" s="4"/>
      <c r="I205" s="2"/>
      <c r="J205" s="2"/>
      <c r="K205" s="2"/>
      <c r="L205" s="22"/>
      <c r="M205" s="22"/>
      <c r="N205" s="36"/>
    </row>
    <row r="206" spans="1:14">
      <c r="A206" s="21"/>
      <c r="B206" s="92" t="s">
        <v>281</v>
      </c>
      <c r="C206" s="39" t="s">
        <v>282</v>
      </c>
      <c r="D206" s="190" t="str">
        <f>Publikasjoner!C32</f>
        <v>-</v>
      </c>
      <c r="E206" s="2"/>
      <c r="F206" s="113"/>
      <c r="G206" s="2"/>
      <c r="H206" s="4"/>
      <c r="I206" s="2"/>
      <c r="J206" s="2"/>
      <c r="K206" s="2"/>
      <c r="L206" s="22"/>
      <c r="M206" s="22"/>
      <c r="N206" s="36"/>
    </row>
    <row r="207" spans="1:14">
      <c r="A207" s="21"/>
      <c r="B207" s="92" t="s">
        <v>283</v>
      </c>
      <c r="C207" s="39" t="s">
        <v>284</v>
      </c>
      <c r="D207" s="190" t="str">
        <f>Publikasjoner!C33</f>
        <v>-</v>
      </c>
      <c r="E207" s="2"/>
      <c r="F207" s="113"/>
      <c r="G207" s="2"/>
      <c r="H207" s="4"/>
      <c r="I207" s="2"/>
      <c r="J207" s="2"/>
      <c r="K207" s="2"/>
      <c r="L207" s="22"/>
      <c r="M207" s="22"/>
      <c r="N207" s="36"/>
    </row>
    <row r="208" spans="1:14">
      <c r="A208" s="21"/>
      <c r="B208" s="92" t="s">
        <v>285</v>
      </c>
      <c r="C208" s="39" t="s">
        <v>286</v>
      </c>
      <c r="D208" s="190" t="str">
        <f>Publikasjoner!C34</f>
        <v>-</v>
      </c>
      <c r="E208" s="2"/>
      <c r="F208" s="113"/>
      <c r="G208" s="2"/>
      <c r="H208" s="4"/>
      <c r="I208" s="2"/>
      <c r="J208" s="2"/>
      <c r="K208" s="2"/>
      <c r="L208" s="22"/>
      <c r="M208" s="22"/>
      <c r="N208" s="36"/>
    </row>
    <row r="209" spans="1:14">
      <c r="A209" s="21"/>
      <c r="B209" s="92" t="s">
        <v>287</v>
      </c>
      <c r="C209" s="39" t="s">
        <v>288</v>
      </c>
      <c r="D209" s="190" t="str">
        <f>Publikasjoner!C35</f>
        <v>-</v>
      </c>
      <c r="E209" s="2"/>
      <c r="F209" s="113"/>
      <c r="G209" s="2"/>
      <c r="H209" s="4"/>
      <c r="I209" s="2"/>
      <c r="J209" s="2"/>
      <c r="K209" s="2"/>
      <c r="L209" s="22"/>
      <c r="M209" s="22"/>
      <c r="N209" s="36"/>
    </row>
    <row r="210" spans="1:14">
      <c r="A210" s="21"/>
      <c r="B210" s="92" t="s">
        <v>289</v>
      </c>
      <c r="C210" s="39" t="s">
        <v>290</v>
      </c>
      <c r="D210" s="190" t="str">
        <f>Publikasjoner!C36</f>
        <v>-</v>
      </c>
      <c r="E210" s="2"/>
      <c r="F210" s="113"/>
      <c r="G210" s="2"/>
      <c r="H210" s="4"/>
      <c r="I210" s="2"/>
      <c r="J210" s="2"/>
      <c r="K210" s="2"/>
      <c r="L210" s="22"/>
      <c r="M210" s="22"/>
      <c r="N210" s="36"/>
    </row>
    <row r="211" spans="1:14">
      <c r="A211" s="21"/>
      <c r="B211" s="92" t="s">
        <v>291</v>
      </c>
      <c r="C211" s="39" t="s">
        <v>292</v>
      </c>
      <c r="D211" s="190" t="str">
        <f>Publikasjoner!C37</f>
        <v>-</v>
      </c>
      <c r="E211" s="2"/>
      <c r="F211" s="113"/>
      <c r="G211" s="2"/>
      <c r="H211" s="4"/>
      <c r="I211" s="2"/>
      <c r="J211" s="2"/>
      <c r="K211" s="2"/>
      <c r="L211" s="22"/>
      <c r="M211" s="22"/>
      <c r="N211" s="36"/>
    </row>
    <row r="212" spans="1:14">
      <c r="A212" s="21"/>
      <c r="B212" s="92" t="s">
        <v>293</v>
      </c>
      <c r="C212" s="39" t="s">
        <v>294</v>
      </c>
      <c r="D212" s="190" t="str">
        <f>Publikasjoner!C38</f>
        <v>-</v>
      </c>
      <c r="E212" s="2"/>
      <c r="F212" s="113"/>
      <c r="G212" s="2"/>
      <c r="H212" s="4"/>
      <c r="I212" s="2"/>
      <c r="J212" s="2"/>
      <c r="K212" s="2"/>
      <c r="L212" s="22"/>
      <c r="M212" s="22"/>
      <c r="N212" s="36"/>
    </row>
    <row r="213" spans="1:14">
      <c r="A213" s="21"/>
      <c r="B213" s="92" t="s">
        <v>295</v>
      </c>
      <c r="C213" s="39" t="s">
        <v>296</v>
      </c>
      <c r="D213" s="190" t="str">
        <f>Publikasjoner!C39</f>
        <v>-</v>
      </c>
      <c r="E213" s="2"/>
      <c r="F213" s="113"/>
      <c r="G213" s="2"/>
      <c r="H213" s="4"/>
      <c r="I213" s="2"/>
      <c r="J213" s="2"/>
      <c r="K213" s="2"/>
      <c r="L213" s="22"/>
      <c r="M213" s="22"/>
      <c r="N213" s="36"/>
    </row>
    <row r="214" spans="1:14">
      <c r="A214" s="21"/>
      <c r="B214" s="92" t="s">
        <v>297</v>
      </c>
      <c r="C214" s="39" t="s">
        <v>298</v>
      </c>
      <c r="D214" s="190" t="str">
        <f>Publikasjoner!C40</f>
        <v>-</v>
      </c>
      <c r="E214" s="2"/>
      <c r="F214" s="113"/>
      <c r="G214" s="2"/>
      <c r="H214" s="4"/>
      <c r="I214" s="2"/>
      <c r="J214" s="2"/>
      <c r="K214" s="2"/>
      <c r="L214" s="22"/>
      <c r="M214" s="22"/>
      <c r="N214" s="36"/>
    </row>
    <row r="215" spans="1:14">
      <c r="A215" s="21"/>
      <c r="B215" s="92" t="s">
        <v>299</v>
      </c>
      <c r="C215" s="39" t="s">
        <v>300</v>
      </c>
      <c r="D215" s="190" t="str">
        <f>Publikasjoner!C41</f>
        <v>-</v>
      </c>
      <c r="E215" s="2"/>
      <c r="F215" s="113"/>
      <c r="G215" s="2"/>
      <c r="H215" s="4"/>
      <c r="I215" s="2"/>
      <c r="J215" s="2"/>
      <c r="K215" s="2"/>
      <c r="L215" s="22"/>
      <c r="M215" s="22"/>
      <c r="N215" s="36"/>
    </row>
    <row r="216" spans="1:14">
      <c r="A216" s="21"/>
      <c r="B216" s="92" t="s">
        <v>301</v>
      </c>
      <c r="C216" s="39" t="s">
        <v>302</v>
      </c>
      <c r="D216" s="190" t="str">
        <f>Publikasjoner!C42</f>
        <v>-</v>
      </c>
      <c r="E216" s="2"/>
      <c r="F216" s="113"/>
      <c r="G216" s="2"/>
      <c r="H216" s="4"/>
      <c r="I216" s="2"/>
      <c r="J216" s="2"/>
      <c r="K216" s="2"/>
      <c r="L216" s="22"/>
      <c r="M216" s="22"/>
      <c r="N216" s="36"/>
    </row>
    <row r="217" spans="1:14">
      <c r="A217" s="21"/>
      <c r="B217" s="92" t="s">
        <v>303</v>
      </c>
      <c r="C217" s="39" t="s">
        <v>304</v>
      </c>
      <c r="D217" s="190" t="str">
        <f>Publikasjoner!C43</f>
        <v>-</v>
      </c>
      <c r="E217" s="2"/>
      <c r="F217" s="113"/>
      <c r="G217" s="2"/>
      <c r="H217" s="4"/>
      <c r="I217" s="2"/>
      <c r="J217" s="2"/>
      <c r="K217" s="2"/>
      <c r="L217" s="22"/>
      <c r="M217" s="22"/>
      <c r="N217" s="36"/>
    </row>
    <row r="218" spans="1:14">
      <c r="A218" s="21"/>
      <c r="B218" s="92" t="s">
        <v>305</v>
      </c>
      <c r="C218" s="39" t="s">
        <v>306</v>
      </c>
      <c r="D218" s="190" t="str">
        <f>Publikasjoner!C44</f>
        <v>-</v>
      </c>
      <c r="E218" s="2"/>
      <c r="F218" s="113"/>
      <c r="G218" s="2"/>
      <c r="H218" s="4"/>
      <c r="I218" s="2"/>
      <c r="J218" s="2"/>
      <c r="K218" s="2"/>
      <c r="L218" s="22"/>
      <c r="M218" s="22"/>
      <c r="N218" s="36"/>
    </row>
    <row r="219" spans="1:14">
      <c r="A219" s="21"/>
      <c r="B219" s="92" t="s">
        <v>307</v>
      </c>
      <c r="C219" s="39" t="s">
        <v>308</v>
      </c>
      <c r="D219" s="190" t="str">
        <f>Publikasjoner!C45</f>
        <v>-</v>
      </c>
      <c r="E219" s="2"/>
      <c r="F219" s="113"/>
      <c r="G219" s="2"/>
      <c r="H219" s="4"/>
      <c r="I219" s="2"/>
      <c r="J219" s="2"/>
      <c r="K219" s="2"/>
      <c r="L219" s="22"/>
      <c r="M219" s="22"/>
      <c r="N219" s="36"/>
    </row>
    <row r="220" spans="1:14">
      <c r="A220" s="21"/>
      <c r="B220" s="92" t="s">
        <v>309</v>
      </c>
      <c r="C220" s="39" t="s">
        <v>310</v>
      </c>
      <c r="D220" s="190" t="str">
        <f>Publikasjoner!C46</f>
        <v>-</v>
      </c>
      <c r="E220" s="2"/>
      <c r="F220" s="113"/>
      <c r="G220" s="2"/>
      <c r="H220" s="4"/>
      <c r="I220" s="2"/>
      <c r="J220" s="2"/>
      <c r="K220" s="2"/>
      <c r="L220" s="22"/>
      <c r="M220" s="22"/>
      <c r="N220" s="36"/>
    </row>
    <row r="221" spans="1:14">
      <c r="A221" s="21"/>
      <c r="B221" s="92" t="s">
        <v>311</v>
      </c>
      <c r="C221" s="39" t="s">
        <v>312</v>
      </c>
      <c r="D221" s="190" t="str">
        <f>Publikasjoner!C47</f>
        <v>-</v>
      </c>
      <c r="E221" s="2"/>
      <c r="F221" s="113"/>
      <c r="G221" s="2"/>
      <c r="H221" s="4"/>
      <c r="I221" s="2"/>
      <c r="J221" s="2"/>
      <c r="K221" s="2"/>
      <c r="L221" s="22"/>
      <c r="M221" s="22"/>
      <c r="N221" s="36"/>
    </row>
    <row r="222" spans="1:14">
      <c r="A222" s="21"/>
      <c r="B222" s="92" t="s">
        <v>313</v>
      </c>
      <c r="C222" s="39" t="s">
        <v>314</v>
      </c>
      <c r="D222" s="190" t="str">
        <f>Publikasjoner!C48</f>
        <v>-</v>
      </c>
      <c r="E222" s="2"/>
      <c r="F222" s="113"/>
      <c r="G222" s="2"/>
      <c r="H222" s="4"/>
      <c r="I222" s="2"/>
      <c r="J222" s="2"/>
      <c r="K222" s="2"/>
      <c r="L222" s="22"/>
      <c r="M222" s="22"/>
      <c r="N222" s="36"/>
    </row>
    <row r="223" spans="1:14">
      <c r="A223" s="21"/>
      <c r="B223" s="92" t="s">
        <v>315</v>
      </c>
      <c r="C223" s="39" t="s">
        <v>316</v>
      </c>
      <c r="D223" s="190" t="str">
        <f>Publikasjoner!C49</f>
        <v>-</v>
      </c>
      <c r="E223" s="2"/>
      <c r="F223" s="113"/>
      <c r="G223" s="2"/>
      <c r="H223" s="4"/>
      <c r="I223" s="2"/>
      <c r="J223" s="2"/>
      <c r="K223" s="2"/>
      <c r="L223" s="22"/>
      <c r="M223" s="22"/>
      <c r="N223" s="36"/>
    </row>
    <row r="224" spans="1:14">
      <c r="A224" s="21"/>
      <c r="B224" s="92" t="s">
        <v>317</v>
      </c>
      <c r="C224" s="39" t="s">
        <v>318</v>
      </c>
      <c r="D224" s="190" t="str">
        <f>Publikasjoner!C50</f>
        <v>-</v>
      </c>
      <c r="E224" s="2"/>
      <c r="F224" s="113"/>
      <c r="G224" s="2"/>
      <c r="H224" s="4"/>
      <c r="I224" s="2"/>
      <c r="J224" s="2"/>
      <c r="K224" s="2"/>
      <c r="L224" s="22"/>
      <c r="M224" s="22"/>
      <c r="N224" s="36"/>
    </row>
    <row r="225" spans="1:14">
      <c r="A225" s="21"/>
      <c r="B225" s="92" t="s">
        <v>319</v>
      </c>
      <c r="C225" s="39" t="s">
        <v>320</v>
      </c>
      <c r="D225" s="190" t="str">
        <f>Publikasjoner!C51</f>
        <v>-</v>
      </c>
      <c r="E225" s="2"/>
      <c r="F225" s="113"/>
      <c r="G225" s="2"/>
      <c r="H225" s="4"/>
      <c r="I225" s="2"/>
      <c r="J225" s="2"/>
      <c r="K225" s="2"/>
      <c r="L225" s="22"/>
      <c r="M225" s="22"/>
      <c r="N225" s="36"/>
    </row>
    <row r="226" spans="1:14">
      <c r="A226" s="21"/>
      <c r="B226" s="92" t="s">
        <v>321</v>
      </c>
      <c r="C226" s="39" t="s">
        <v>322</v>
      </c>
      <c r="D226" s="190" t="str">
        <f>Publikasjoner!C52</f>
        <v>-</v>
      </c>
      <c r="E226" s="2"/>
      <c r="F226" s="113"/>
      <c r="G226" s="2"/>
      <c r="H226" s="4"/>
      <c r="I226" s="2"/>
      <c r="J226" s="2"/>
      <c r="K226" s="2"/>
      <c r="L226" s="22"/>
      <c r="M226" s="22"/>
      <c r="N226" s="36"/>
    </row>
    <row r="227" spans="1:14">
      <c r="A227" s="21"/>
      <c r="B227" s="92" t="s">
        <v>323</v>
      </c>
      <c r="C227" s="39" t="s">
        <v>324</v>
      </c>
      <c r="D227" s="190" t="str">
        <f>Publikasjoner!C53</f>
        <v>-</v>
      </c>
      <c r="E227" s="2"/>
      <c r="F227" s="113"/>
      <c r="G227" s="2"/>
      <c r="H227" s="4"/>
      <c r="I227" s="2"/>
      <c r="J227" s="2"/>
      <c r="K227" s="2"/>
      <c r="L227" s="22"/>
      <c r="M227" s="22"/>
      <c r="N227" s="36"/>
    </row>
    <row r="228" spans="1:14">
      <c r="A228" s="21"/>
      <c r="B228" s="92" t="s">
        <v>325</v>
      </c>
      <c r="C228" s="39" t="s">
        <v>326</v>
      </c>
      <c r="D228" s="190" t="str">
        <f>Publikasjoner!C54</f>
        <v>-</v>
      </c>
      <c r="E228" s="2"/>
      <c r="F228" s="113"/>
      <c r="G228" s="2"/>
      <c r="H228" s="4"/>
      <c r="I228" s="2"/>
      <c r="J228" s="2"/>
      <c r="K228" s="2"/>
      <c r="L228" s="22"/>
      <c r="M228" s="22"/>
      <c r="N228" s="36"/>
    </row>
    <row r="229" spans="1:14">
      <c r="A229" s="21"/>
      <c r="B229" s="92" t="s">
        <v>327</v>
      </c>
      <c r="C229" s="39" t="s">
        <v>328</v>
      </c>
      <c r="D229" s="190" t="str">
        <f>Publikasjoner!C55</f>
        <v>-</v>
      </c>
      <c r="E229" s="2"/>
      <c r="F229" s="113"/>
      <c r="G229" s="2"/>
      <c r="H229" s="4"/>
      <c r="I229" s="2"/>
      <c r="J229" s="2"/>
      <c r="K229" s="2"/>
      <c r="L229" s="22"/>
      <c r="M229" s="22"/>
      <c r="N229" s="36"/>
    </row>
    <row r="230" spans="1:14">
      <c r="A230" s="21"/>
      <c r="B230" s="92" t="s">
        <v>329</v>
      </c>
      <c r="C230" s="39" t="s">
        <v>330</v>
      </c>
      <c r="D230" s="190" t="str">
        <f>Publikasjoner!C56</f>
        <v>-</v>
      </c>
      <c r="E230" s="2"/>
      <c r="F230" s="113"/>
      <c r="G230" s="2"/>
      <c r="H230" s="4"/>
      <c r="I230" s="2"/>
      <c r="J230" s="2"/>
      <c r="K230" s="2"/>
      <c r="L230" s="22"/>
      <c r="M230" s="22"/>
      <c r="N230" s="36"/>
    </row>
    <row r="231" spans="1:14">
      <c r="A231" s="21"/>
      <c r="B231" s="92" t="s">
        <v>331</v>
      </c>
      <c r="C231" s="39" t="s">
        <v>332</v>
      </c>
      <c r="D231" s="190" t="str">
        <f>Publikasjoner!C57</f>
        <v>-</v>
      </c>
      <c r="E231" s="2"/>
      <c r="F231" s="10"/>
      <c r="G231" s="2"/>
      <c r="H231" s="4"/>
      <c r="I231" s="2"/>
      <c r="J231" s="2"/>
      <c r="K231" s="2"/>
      <c r="L231" s="22"/>
      <c r="M231" s="22"/>
      <c r="N231" s="36"/>
    </row>
    <row r="232" spans="1:14">
      <c r="A232" s="21"/>
      <c r="B232" s="28" t="s">
        <v>333</v>
      </c>
      <c r="C232" s="39" t="s">
        <v>334</v>
      </c>
      <c r="D232" s="190" t="str">
        <f>Publikasjoner!C58</f>
        <v>-</v>
      </c>
      <c r="E232" s="2"/>
      <c r="F232" s="4"/>
      <c r="G232" s="2"/>
      <c r="H232" s="4"/>
      <c r="I232" s="2"/>
      <c r="J232" s="2"/>
      <c r="K232" s="2"/>
      <c r="L232" s="22"/>
      <c r="M232" s="22"/>
      <c r="N232" s="36"/>
    </row>
    <row r="233" spans="1:14">
      <c r="A233" s="21"/>
      <c r="B233" s="28" t="s">
        <v>335</v>
      </c>
      <c r="C233" s="39" t="s">
        <v>336</v>
      </c>
      <c r="D233" s="190" t="str">
        <f>Publikasjoner!C59</f>
        <v>-</v>
      </c>
      <c r="E233" s="2"/>
      <c r="F233" s="4"/>
      <c r="G233" s="2"/>
      <c r="H233" s="4"/>
      <c r="I233" s="2"/>
      <c r="J233" s="2"/>
      <c r="K233" s="2"/>
      <c r="L233" s="22"/>
      <c r="M233" s="22"/>
      <c r="N233" s="36"/>
    </row>
    <row r="234" spans="1:14">
      <c r="A234" s="21"/>
      <c r="B234" s="28"/>
      <c r="C234" s="2"/>
      <c r="D234" s="4"/>
      <c r="E234" s="2"/>
      <c r="F234" s="4"/>
      <c r="G234" s="2"/>
      <c r="H234" s="4"/>
      <c r="I234" s="2"/>
      <c r="J234" s="2"/>
      <c r="K234" s="2"/>
      <c r="L234" s="22"/>
      <c r="M234" s="22"/>
      <c r="N234" s="36"/>
    </row>
    <row r="235" spans="1:14">
      <c r="A235" s="21"/>
      <c r="B235" s="90" t="s">
        <v>337</v>
      </c>
      <c r="C235" s="2"/>
      <c r="D235" s="4"/>
      <c r="E235" s="2"/>
      <c r="F235" s="4"/>
      <c r="G235" s="2"/>
      <c r="H235" s="4"/>
      <c r="I235" s="2"/>
      <c r="J235" s="2"/>
      <c r="K235" s="2"/>
      <c r="L235" s="22"/>
      <c r="M235" s="22"/>
      <c r="N235" s="36"/>
    </row>
    <row r="236" spans="1:14">
      <c r="A236" s="21"/>
      <c r="B236" s="28" t="s">
        <v>338</v>
      </c>
      <c r="C236" s="39" t="s">
        <v>339</v>
      </c>
      <c r="D236" s="29">
        <f>Avdelinger!ID34</f>
        <v>0</v>
      </c>
      <c r="E236" s="2"/>
      <c r="F236" s="4"/>
      <c r="G236" s="2"/>
      <c r="H236" s="4"/>
      <c r="I236" s="2"/>
      <c r="J236" s="2"/>
      <c r="K236" s="2"/>
      <c r="L236" s="22"/>
      <c r="M236" s="22"/>
      <c r="N236" s="36"/>
    </row>
    <row r="237" spans="1:14">
      <c r="A237" s="21"/>
      <c r="B237" s="28" t="s">
        <v>340</v>
      </c>
      <c r="C237" s="39" t="s">
        <v>341</v>
      </c>
      <c r="D237" s="29">
        <f>Avdelinger!IE34</f>
        <v>0</v>
      </c>
      <c r="E237" s="2"/>
      <c r="F237" s="4"/>
      <c r="G237" s="2"/>
      <c r="H237" s="4"/>
      <c r="I237" s="2"/>
      <c r="J237" s="2"/>
      <c r="K237" s="2"/>
      <c r="L237" s="22"/>
      <c r="M237" s="22"/>
      <c r="N237" s="36"/>
    </row>
    <row r="238" spans="1:14">
      <c r="A238" s="21"/>
      <c r="B238" s="28" t="s">
        <v>342</v>
      </c>
      <c r="C238" s="39" t="s">
        <v>343</v>
      </c>
      <c r="D238" s="29">
        <f>Avdelinger!IF34</f>
        <v>0</v>
      </c>
      <c r="E238" s="2"/>
      <c r="F238" s="4"/>
      <c r="G238" s="2"/>
      <c r="H238" s="4"/>
      <c r="I238" s="2"/>
      <c r="J238" s="2"/>
      <c r="K238" s="2"/>
      <c r="L238" s="22"/>
      <c r="M238" s="22"/>
      <c r="N238" s="36"/>
    </row>
    <row r="239" spans="1:14">
      <c r="A239" s="21"/>
      <c r="B239" s="28"/>
      <c r="C239" s="2"/>
      <c r="D239" s="102"/>
      <c r="E239" s="2"/>
      <c r="F239" s="4"/>
      <c r="G239" s="2"/>
      <c r="H239" s="4"/>
      <c r="I239" s="2"/>
      <c r="J239" s="2"/>
      <c r="K239" s="2"/>
      <c r="L239" s="22"/>
      <c r="M239" s="22"/>
      <c r="N239" s="36"/>
    </row>
    <row r="240" spans="1:14">
      <c r="A240" s="21"/>
      <c r="B240" s="28"/>
      <c r="C240" s="2"/>
      <c r="D240" s="102"/>
      <c r="E240" s="2"/>
      <c r="F240" s="4"/>
      <c r="G240" s="2"/>
      <c r="H240" s="4"/>
      <c r="I240" s="2"/>
      <c r="J240" s="2"/>
      <c r="K240" s="2"/>
      <c r="L240" s="22"/>
      <c r="M240" s="22"/>
      <c r="N240" s="36"/>
    </row>
    <row r="241" spans="1:14">
      <c r="A241" s="21"/>
      <c r="B241" s="28"/>
      <c r="C241" s="2"/>
      <c r="D241" s="4"/>
      <c r="E241" s="2"/>
      <c r="F241" s="4"/>
      <c r="G241" s="2"/>
      <c r="H241" s="4"/>
      <c r="I241" s="2"/>
      <c r="J241" s="2"/>
      <c r="K241" s="2"/>
      <c r="L241" s="22"/>
      <c r="M241" s="22"/>
      <c r="N241" s="36"/>
    </row>
    <row r="242" spans="1:14">
      <c r="A242" s="21"/>
      <c r="B242" s="90" t="s">
        <v>344</v>
      </c>
      <c r="C242" s="2"/>
      <c r="D242" s="4"/>
      <c r="E242" s="2"/>
      <c r="F242" s="4"/>
      <c r="G242" s="2"/>
      <c r="H242" s="4"/>
      <c r="I242" s="2"/>
      <c r="J242" s="2"/>
      <c r="K242" s="2"/>
      <c r="L242" s="22"/>
      <c r="M242" s="22"/>
      <c r="N242" s="36"/>
    </row>
    <row r="243" spans="1:14">
      <c r="A243" s="21"/>
      <c r="B243" s="116" t="s">
        <v>345</v>
      </c>
      <c r="C243" s="39" t="s">
        <v>346</v>
      </c>
      <c r="D243" s="29">
        <f>Avdelinger!IH34</f>
        <v>0</v>
      </c>
      <c r="E243" s="102"/>
      <c r="F243" s="4"/>
      <c r="G243" s="4"/>
      <c r="H243" s="4"/>
      <c r="I243" s="2"/>
      <c r="J243" s="2"/>
      <c r="K243" s="2"/>
      <c r="L243" s="22"/>
      <c r="M243" s="22"/>
      <c r="N243" s="36"/>
    </row>
    <row r="244" spans="1:14">
      <c r="A244" s="21"/>
      <c r="B244" s="116" t="s">
        <v>347</v>
      </c>
      <c r="C244" s="39" t="s">
        <v>348</v>
      </c>
      <c r="D244" s="29">
        <f>Avdelinger!II34</f>
        <v>0</v>
      </c>
      <c r="E244" s="2"/>
      <c r="F244" s="4"/>
      <c r="G244" s="2"/>
      <c r="H244" s="4"/>
      <c r="I244" s="2"/>
      <c r="J244" s="2"/>
      <c r="K244" s="2"/>
      <c r="L244" s="22"/>
      <c r="M244" s="22"/>
      <c r="N244" s="36"/>
    </row>
    <row r="245" spans="1:14">
      <c r="A245" s="21"/>
      <c r="B245" s="28"/>
      <c r="C245" s="2"/>
      <c r="D245" s="102"/>
      <c r="E245" s="2"/>
      <c r="F245" s="4"/>
      <c r="G245" s="2"/>
      <c r="H245" s="4"/>
      <c r="I245" s="2"/>
      <c r="J245" s="2"/>
      <c r="K245" s="2"/>
      <c r="L245" s="22"/>
      <c r="M245" s="22"/>
      <c r="N245" s="36"/>
    </row>
    <row r="246" spans="1:14">
      <c r="A246" s="21"/>
      <c r="B246" s="28"/>
      <c r="C246" s="2"/>
      <c r="D246" s="102"/>
      <c r="E246" s="2"/>
      <c r="F246" s="4"/>
      <c r="G246" s="2"/>
      <c r="H246" s="4"/>
      <c r="I246" s="2"/>
      <c r="J246" s="2"/>
      <c r="K246" s="2"/>
      <c r="L246" s="22"/>
      <c r="M246" s="22"/>
      <c r="N246" s="36"/>
    </row>
    <row r="247" spans="1:14">
      <c r="A247" s="21"/>
      <c r="B247" s="90" t="s">
        <v>349</v>
      </c>
      <c r="C247" s="2"/>
      <c r="D247" s="102"/>
      <c r="E247" s="2"/>
      <c r="F247" s="4"/>
      <c r="G247" s="2"/>
      <c r="H247" s="4"/>
      <c r="I247" s="2"/>
      <c r="J247" s="2"/>
      <c r="K247" s="2"/>
      <c r="L247" s="22"/>
      <c r="M247" s="22"/>
      <c r="N247" s="36"/>
    </row>
    <row r="248" spans="1:14">
      <c r="A248" s="21"/>
      <c r="B248" s="116" t="s">
        <v>350</v>
      </c>
      <c r="C248" s="39" t="s">
        <v>351</v>
      </c>
      <c r="D248" s="29">
        <f>Avdelinger!IJ34</f>
        <v>0</v>
      </c>
      <c r="E248" s="2"/>
      <c r="F248" s="4"/>
      <c r="G248" s="2"/>
      <c r="H248" s="4"/>
      <c r="I248" s="2"/>
      <c r="J248" s="2"/>
      <c r="K248" s="2"/>
      <c r="L248" s="22"/>
      <c r="M248" s="22"/>
      <c r="N248" s="36"/>
    </row>
    <row r="249" spans="1:14">
      <c r="A249" s="21"/>
      <c r="B249" s="116" t="s">
        <v>352</v>
      </c>
      <c r="C249" s="39" t="s">
        <v>353</v>
      </c>
      <c r="D249" s="29">
        <f>Avdelinger!IK34</f>
        <v>0</v>
      </c>
      <c r="E249" s="2"/>
      <c r="F249" s="102"/>
      <c r="G249" s="2"/>
      <c r="H249" s="4"/>
      <c r="I249" s="2"/>
      <c r="J249" s="2"/>
      <c r="K249" s="2"/>
      <c r="L249" s="22"/>
      <c r="M249" s="22"/>
      <c r="N249" s="36"/>
    </row>
    <row r="250" spans="1:14">
      <c r="A250" s="21"/>
      <c r="B250" s="116" t="s">
        <v>354</v>
      </c>
      <c r="C250" s="39" t="s">
        <v>355</v>
      </c>
      <c r="D250" s="29">
        <f>Avdelinger!IL34</f>
        <v>0</v>
      </c>
      <c r="E250" s="2"/>
      <c r="F250" s="4"/>
      <c r="G250" s="2"/>
      <c r="H250" s="4"/>
      <c r="I250" s="2"/>
      <c r="J250" s="2"/>
      <c r="K250" s="2"/>
      <c r="L250" s="22"/>
      <c r="M250" s="22"/>
      <c r="N250" s="36"/>
    </row>
    <row r="251" spans="1:14">
      <c r="A251" s="21"/>
      <c r="B251" s="28"/>
      <c r="C251" s="2"/>
      <c r="D251" s="4"/>
      <c r="E251" s="2"/>
      <c r="F251" s="4"/>
      <c r="G251" s="2"/>
      <c r="H251" s="4"/>
      <c r="I251" s="2"/>
      <c r="J251" s="2"/>
      <c r="K251" s="2"/>
      <c r="L251" s="22"/>
      <c r="M251" s="22"/>
      <c r="N251" s="36"/>
    </row>
    <row r="252" spans="1:14">
      <c r="A252" s="21"/>
      <c r="B252" s="28"/>
      <c r="C252" s="2"/>
      <c r="D252" s="4"/>
      <c r="E252" s="2"/>
      <c r="F252" s="4"/>
      <c r="G252" s="2"/>
      <c r="H252" s="4"/>
      <c r="I252" s="2"/>
      <c r="J252" s="2"/>
      <c r="K252" s="2"/>
      <c r="L252" s="22"/>
      <c r="M252" s="22"/>
      <c r="N252" s="36"/>
    </row>
    <row r="253" spans="1:14">
      <c r="A253" s="21"/>
      <c r="B253" s="89" t="s">
        <v>356</v>
      </c>
      <c r="C253" s="16"/>
      <c r="D253" s="17"/>
      <c r="E253" s="16"/>
      <c r="F253" s="17"/>
      <c r="G253" s="16"/>
      <c r="H253" s="17"/>
      <c r="I253" s="16"/>
      <c r="J253" s="16"/>
      <c r="K253" s="16"/>
      <c r="L253" s="16"/>
      <c r="M253" s="16"/>
      <c r="N253" s="36"/>
    </row>
    <row r="254" spans="1:14">
      <c r="A254" s="21"/>
      <c r="B254" s="91"/>
      <c r="C254" s="11"/>
      <c r="D254" s="9"/>
      <c r="E254" s="11"/>
      <c r="F254" s="9"/>
      <c r="G254" s="11"/>
      <c r="H254" s="9"/>
      <c r="I254" s="11"/>
      <c r="J254" s="11"/>
      <c r="K254" s="11"/>
      <c r="L254" s="16"/>
      <c r="M254" s="16"/>
      <c r="N254" s="36"/>
    </row>
    <row r="255" spans="1:14">
      <c r="A255" s="21"/>
      <c r="B255" s="90" t="s">
        <v>357</v>
      </c>
      <c r="C255" s="11"/>
      <c r="D255" s="9"/>
      <c r="E255" s="11"/>
      <c r="F255" s="9"/>
      <c r="G255" s="11"/>
      <c r="H255" s="9"/>
      <c r="I255" s="11"/>
      <c r="J255" s="11"/>
      <c r="K255" s="11"/>
      <c r="L255" s="16"/>
      <c r="M255" s="16"/>
      <c r="N255" s="36"/>
    </row>
    <row r="256" spans="1:14">
      <c r="A256" s="21"/>
      <c r="B256" s="28"/>
      <c r="C256" s="2"/>
      <c r="D256" s="4"/>
      <c r="E256" s="2"/>
      <c r="F256" s="4"/>
      <c r="G256" s="2"/>
      <c r="H256" s="4"/>
      <c r="I256" s="2"/>
      <c r="J256" s="2"/>
      <c r="K256" s="2"/>
      <c r="L256" s="22"/>
      <c r="M256" s="22"/>
      <c r="N256" s="36"/>
    </row>
    <row r="257" spans="1:14">
      <c r="A257" s="21"/>
      <c r="B257" s="90" t="s">
        <v>358</v>
      </c>
      <c r="C257" s="2"/>
      <c r="D257" s="4"/>
      <c r="E257" s="2"/>
      <c r="F257" s="4"/>
      <c r="G257" s="2"/>
      <c r="H257" s="4"/>
      <c r="I257" s="2"/>
      <c r="J257" s="2"/>
      <c r="K257" s="2"/>
      <c r="L257" s="22"/>
      <c r="M257" s="22"/>
      <c r="N257" s="36"/>
    </row>
    <row r="258" spans="1:14" ht="29.1">
      <c r="A258" s="21"/>
      <c r="B258" s="28" t="s">
        <v>359</v>
      </c>
      <c r="C258" s="39" t="s">
        <v>360</v>
      </c>
      <c r="D258" s="29">
        <f>Avdelinger!GU34</f>
        <v>0</v>
      </c>
      <c r="E258" s="2"/>
      <c r="F258" s="4"/>
      <c r="G258" s="2"/>
      <c r="H258" s="4"/>
      <c r="I258" s="2"/>
      <c r="J258" s="2"/>
      <c r="K258" s="2"/>
      <c r="L258" s="22"/>
      <c r="M258" s="22"/>
      <c r="N258" s="36"/>
    </row>
    <row r="259" spans="1:14">
      <c r="A259" s="21"/>
      <c r="B259" s="28"/>
      <c r="C259" s="2"/>
      <c r="D259" s="4"/>
      <c r="E259" s="2"/>
      <c r="F259" s="4"/>
      <c r="G259" s="2"/>
      <c r="H259" s="4"/>
      <c r="I259" s="2"/>
      <c r="J259" s="2"/>
      <c r="K259" s="2"/>
      <c r="L259" s="22"/>
      <c r="M259" s="22"/>
      <c r="N259" s="36"/>
    </row>
    <row r="260" spans="1:14">
      <c r="A260" s="21"/>
      <c r="B260" s="28"/>
      <c r="C260" s="2"/>
      <c r="D260" s="4"/>
      <c r="E260" s="2"/>
      <c r="F260" s="4"/>
      <c r="G260" s="2"/>
      <c r="H260" s="4"/>
      <c r="I260" s="2"/>
      <c r="J260" s="2"/>
      <c r="K260" s="2"/>
      <c r="L260" s="22"/>
      <c r="M260" s="22"/>
      <c r="N260" s="36"/>
    </row>
    <row r="261" spans="1:14">
      <c r="A261" s="21"/>
      <c r="B261" s="90" t="s">
        <v>361</v>
      </c>
      <c r="C261" s="2"/>
      <c r="D261" s="9" t="s">
        <v>362</v>
      </c>
      <c r="E261" s="2"/>
      <c r="F261" s="3" t="s">
        <v>363</v>
      </c>
      <c r="G261" s="2"/>
      <c r="H261" s="4"/>
      <c r="I261" s="2"/>
      <c r="J261" s="2"/>
      <c r="K261" s="2"/>
      <c r="L261" s="22"/>
      <c r="M261" s="22"/>
      <c r="N261" s="36"/>
    </row>
    <row r="262" spans="1:14">
      <c r="A262" s="21"/>
      <c r="B262" s="28" t="s">
        <v>364</v>
      </c>
      <c r="C262" s="39" t="s">
        <v>365</v>
      </c>
      <c r="D262" s="13">
        <f>Avdelinger!GW34</f>
        <v>0</v>
      </c>
      <c r="E262" s="2"/>
      <c r="F262" s="10" t="str">
        <f>D336</f>
        <v/>
      </c>
      <c r="G262" s="2"/>
      <c r="H262" s="4"/>
      <c r="I262" s="2"/>
      <c r="J262" s="2"/>
      <c r="K262" s="2"/>
      <c r="L262" s="22"/>
      <c r="M262" s="22"/>
      <c r="N262" s="36"/>
    </row>
    <row r="263" spans="1:14">
      <c r="A263" s="21"/>
      <c r="B263" s="28" t="s">
        <v>366</v>
      </c>
      <c r="C263" s="39" t="s">
        <v>367</v>
      </c>
      <c r="D263" s="32" t="str">
        <f>Avdelinger!GX34</f>
        <v>-</v>
      </c>
      <c r="E263" s="2"/>
      <c r="F263" s="10"/>
      <c r="G263" s="2"/>
      <c r="H263" s="4"/>
      <c r="I263" s="2"/>
      <c r="J263" s="2"/>
      <c r="K263" s="2"/>
      <c r="L263" s="22"/>
      <c r="M263" s="22"/>
      <c r="N263" s="36"/>
    </row>
    <row r="264" spans="1:14">
      <c r="A264" s="21"/>
      <c r="B264" s="28" t="s">
        <v>368</v>
      </c>
      <c r="C264" s="39" t="s">
        <v>369</v>
      </c>
      <c r="D264" s="32" t="str">
        <f>Avdelinger!GY34</f>
        <v>-</v>
      </c>
      <c r="E264" s="2"/>
      <c r="F264" s="10"/>
      <c r="G264" s="2"/>
      <c r="H264" s="4"/>
      <c r="I264" s="2"/>
      <c r="J264" s="2"/>
      <c r="K264" s="2"/>
      <c r="L264" s="22"/>
      <c r="M264" s="22"/>
      <c r="N264" s="36"/>
    </row>
    <row r="265" spans="1:14">
      <c r="A265" s="21"/>
      <c r="B265" s="28"/>
      <c r="C265" s="2"/>
      <c r="D265" s="4"/>
      <c r="E265" s="2"/>
      <c r="F265" s="10"/>
      <c r="G265" s="2"/>
      <c r="H265" s="4"/>
      <c r="I265" s="2"/>
      <c r="J265" s="2"/>
      <c r="K265" s="2"/>
      <c r="L265" s="22"/>
      <c r="M265" s="22"/>
      <c r="N265" s="36"/>
    </row>
    <row r="266" spans="1:14">
      <c r="A266" s="21"/>
      <c r="B266" s="28"/>
      <c r="C266" s="2"/>
      <c r="D266" s="4"/>
      <c r="E266" s="2"/>
      <c r="F266" s="10"/>
      <c r="G266" s="2"/>
      <c r="H266" s="4"/>
      <c r="I266" s="2"/>
      <c r="J266" s="2"/>
      <c r="K266" s="2"/>
      <c r="L266" s="22"/>
      <c r="M266" s="22"/>
      <c r="N266" s="36"/>
    </row>
    <row r="267" spans="1:14">
      <c r="A267" s="21"/>
      <c r="B267" s="90" t="s">
        <v>370</v>
      </c>
      <c r="C267" s="2"/>
      <c r="D267" s="9" t="s">
        <v>362</v>
      </c>
      <c r="E267" s="2"/>
      <c r="F267" s="3" t="s">
        <v>363</v>
      </c>
      <c r="G267" s="2"/>
      <c r="H267" s="4"/>
      <c r="I267" s="2"/>
      <c r="J267" s="2"/>
      <c r="K267" s="2"/>
      <c r="L267" s="22"/>
      <c r="M267" s="22"/>
      <c r="N267" s="36"/>
    </row>
    <row r="268" spans="1:14" ht="29.1">
      <c r="A268" s="21"/>
      <c r="B268" s="28" t="s">
        <v>371</v>
      </c>
      <c r="C268" s="39" t="s">
        <v>372</v>
      </c>
      <c r="D268" s="13">
        <f>Avdelinger!GZ34</f>
        <v>0</v>
      </c>
      <c r="E268" s="2"/>
      <c r="F268" s="10" t="str">
        <f>D336</f>
        <v/>
      </c>
      <c r="G268" s="2"/>
      <c r="H268" s="4"/>
      <c r="I268" s="2"/>
      <c r="J268" s="2"/>
      <c r="K268" s="2"/>
      <c r="L268" s="22"/>
      <c r="M268" s="22"/>
      <c r="N268" s="36"/>
    </row>
    <row r="269" spans="1:14" ht="29.1">
      <c r="A269" s="21"/>
      <c r="B269" s="28" t="s">
        <v>373</v>
      </c>
      <c r="C269" s="39" t="s">
        <v>374</v>
      </c>
      <c r="D269" s="13">
        <f>Avdelinger!HA34</f>
        <v>0</v>
      </c>
      <c r="E269" s="2"/>
      <c r="F269" s="10" t="str">
        <f>D336</f>
        <v/>
      </c>
      <c r="G269" s="2"/>
      <c r="H269" s="4"/>
      <c r="I269" s="2"/>
      <c r="J269" s="2"/>
      <c r="K269" s="2"/>
      <c r="L269" s="22"/>
      <c r="M269" s="22"/>
      <c r="N269" s="36"/>
    </row>
    <row r="270" spans="1:14">
      <c r="A270" s="21"/>
      <c r="B270" s="28"/>
      <c r="C270" s="2"/>
      <c r="D270" s="4"/>
      <c r="E270" s="2"/>
      <c r="F270" s="4"/>
      <c r="G270" s="2"/>
      <c r="H270" s="4"/>
      <c r="I270" s="2"/>
      <c r="J270" s="2"/>
      <c r="K270" s="2"/>
      <c r="L270" s="22"/>
      <c r="M270" s="22"/>
      <c r="N270" s="36"/>
    </row>
    <row r="271" spans="1:14">
      <c r="A271" s="21"/>
      <c r="B271" s="90"/>
      <c r="C271" s="2"/>
      <c r="D271" s="4"/>
      <c r="E271" s="2"/>
      <c r="F271" s="4"/>
      <c r="G271" s="2"/>
      <c r="H271" s="4"/>
      <c r="I271" s="2"/>
      <c r="J271" s="2"/>
      <c r="K271" s="2"/>
      <c r="L271" s="22"/>
      <c r="M271" s="22"/>
      <c r="N271" s="36"/>
    </row>
    <row r="272" spans="1:14">
      <c r="A272" s="21"/>
      <c r="B272" s="90" t="s">
        <v>375</v>
      </c>
      <c r="C272" s="2"/>
      <c r="D272" s="4"/>
      <c r="E272" s="2"/>
      <c r="F272" s="4"/>
      <c r="G272" s="2"/>
      <c r="H272" s="4"/>
      <c r="I272" s="2"/>
      <c r="J272" s="2"/>
      <c r="K272" s="2"/>
      <c r="L272" s="22"/>
      <c r="M272" s="22"/>
      <c r="N272" s="36"/>
    </row>
    <row r="273" spans="1:14">
      <c r="A273" s="21"/>
      <c r="B273" s="116" t="s">
        <v>376</v>
      </c>
      <c r="C273" s="39" t="s">
        <v>377</v>
      </c>
      <c r="D273" s="29">
        <f>Avdelinger!HC34</f>
        <v>0</v>
      </c>
      <c r="E273" s="2"/>
      <c r="F273" s="4"/>
      <c r="G273" s="2"/>
      <c r="H273" s="4"/>
      <c r="I273" s="2"/>
      <c r="J273" s="2"/>
      <c r="K273" s="2"/>
      <c r="L273" s="22"/>
      <c r="M273" s="22"/>
      <c r="N273" s="36"/>
    </row>
    <row r="274" spans="1:14">
      <c r="A274" s="21"/>
      <c r="B274" s="116" t="s">
        <v>378</v>
      </c>
      <c r="C274" s="39" t="s">
        <v>379</v>
      </c>
      <c r="D274" s="29">
        <f>Avdelinger!HD34</f>
        <v>0</v>
      </c>
      <c r="E274" s="2"/>
      <c r="F274" s="4"/>
      <c r="G274" s="2"/>
      <c r="H274" s="4"/>
      <c r="I274" s="2"/>
      <c r="J274" s="2"/>
      <c r="K274" s="2"/>
      <c r="L274" s="22"/>
      <c r="M274" s="22"/>
      <c r="N274" s="36"/>
    </row>
    <row r="275" spans="1:14">
      <c r="A275" s="21"/>
      <c r="B275" s="28"/>
      <c r="C275" s="6"/>
      <c r="D275" s="4"/>
      <c r="E275" s="11"/>
      <c r="F275" s="4"/>
      <c r="G275" s="2"/>
      <c r="H275" s="4"/>
      <c r="I275" s="2"/>
      <c r="J275" s="2"/>
      <c r="K275" s="2"/>
      <c r="L275" s="22"/>
      <c r="M275" s="22"/>
      <c r="N275" s="36"/>
    </row>
    <row r="276" spans="1:14" ht="29.1">
      <c r="A276" s="21"/>
      <c r="B276" s="28" t="s">
        <v>380</v>
      </c>
      <c r="C276" s="39" t="s">
        <v>381</v>
      </c>
      <c r="D276" s="29">
        <f>Avdelinger!HE34</f>
        <v>0</v>
      </c>
      <c r="E276" s="2"/>
      <c r="F276" s="4"/>
      <c r="G276" s="2"/>
      <c r="H276" s="4"/>
      <c r="I276" s="2"/>
      <c r="J276" s="2"/>
      <c r="K276" s="2"/>
      <c r="L276" s="22"/>
      <c r="M276" s="22"/>
      <c r="N276" s="36"/>
    </row>
    <row r="277" spans="1:14">
      <c r="A277" s="21"/>
      <c r="B277" s="28"/>
      <c r="C277" s="2"/>
      <c r="D277" s="4"/>
      <c r="E277" s="2"/>
      <c r="F277" s="4"/>
      <c r="G277" s="2"/>
      <c r="H277" s="4"/>
      <c r="I277" s="2"/>
      <c r="J277" s="2"/>
      <c r="K277" s="2"/>
      <c r="L277" s="22"/>
      <c r="M277" s="22"/>
      <c r="N277" s="36"/>
    </row>
    <row r="278" spans="1:14">
      <c r="A278" s="21"/>
      <c r="B278" s="28"/>
      <c r="C278" s="2"/>
      <c r="D278" s="4"/>
      <c r="E278" s="2"/>
      <c r="F278" s="10"/>
      <c r="G278" s="2"/>
      <c r="H278" s="4"/>
      <c r="I278" s="2"/>
      <c r="J278" s="2"/>
      <c r="K278" s="2"/>
      <c r="L278" s="22"/>
      <c r="M278" s="22"/>
      <c r="N278" s="36"/>
    </row>
    <row r="279" spans="1:14">
      <c r="A279" s="21"/>
      <c r="B279" s="28"/>
      <c r="C279" s="2"/>
      <c r="D279" s="4"/>
      <c r="E279" s="2"/>
      <c r="F279" s="10"/>
      <c r="G279" s="2"/>
      <c r="H279" s="4"/>
      <c r="I279" s="2"/>
      <c r="J279" s="2"/>
      <c r="K279" s="2"/>
      <c r="L279" s="22"/>
      <c r="M279" s="22"/>
      <c r="N279" s="36"/>
    </row>
    <row r="280" spans="1:14">
      <c r="A280" s="21"/>
      <c r="B280" s="28"/>
      <c r="C280" s="2"/>
      <c r="D280" s="4"/>
      <c r="E280" s="2"/>
      <c r="F280" s="10"/>
      <c r="G280" s="2"/>
      <c r="H280" s="4"/>
      <c r="I280" s="2"/>
      <c r="J280" s="2"/>
      <c r="K280" s="2"/>
      <c r="L280" s="22"/>
      <c r="M280" s="22"/>
      <c r="N280" s="36"/>
    </row>
    <row r="281" spans="1:14">
      <c r="A281" s="21"/>
      <c r="B281" s="90" t="s">
        <v>33</v>
      </c>
      <c r="C281" s="2"/>
      <c r="D281" s="9" t="s">
        <v>67</v>
      </c>
      <c r="E281" s="2"/>
      <c r="F281" s="9"/>
      <c r="G281" s="2"/>
      <c r="H281" s="4"/>
      <c r="I281" s="2"/>
      <c r="J281" s="2"/>
      <c r="K281" s="2"/>
      <c r="L281" s="22"/>
      <c r="M281" s="22"/>
      <c r="N281" s="36"/>
    </row>
    <row r="282" spans="1:14">
      <c r="A282" s="21"/>
      <c r="B282" s="28" t="s">
        <v>382</v>
      </c>
      <c r="C282" s="39" t="s">
        <v>383</v>
      </c>
      <c r="D282" s="29">
        <f>Avdelinger!HG34</f>
        <v>0</v>
      </c>
      <c r="E282" s="2"/>
      <c r="F282" s="102"/>
      <c r="G282" s="2"/>
      <c r="H282" s="4"/>
      <c r="I282" s="2"/>
      <c r="J282" s="2"/>
      <c r="K282" s="2"/>
      <c r="L282" s="22"/>
      <c r="M282" s="22"/>
      <c r="N282" s="36"/>
    </row>
    <row r="283" spans="1:14">
      <c r="A283" s="21"/>
      <c r="B283" s="28"/>
      <c r="C283" s="2"/>
      <c r="D283" s="102"/>
      <c r="E283" s="2"/>
      <c r="F283" s="102"/>
      <c r="G283" s="2"/>
      <c r="H283" s="4"/>
      <c r="I283" s="2"/>
      <c r="J283" s="2"/>
      <c r="K283" s="2"/>
      <c r="L283" s="22"/>
      <c r="M283" s="22"/>
      <c r="N283" s="36"/>
    </row>
    <row r="284" spans="1:14">
      <c r="A284" s="21"/>
      <c r="B284" s="28"/>
      <c r="C284" s="2"/>
      <c r="D284" s="102"/>
      <c r="E284" s="2"/>
      <c r="F284" s="102"/>
      <c r="G284" s="2"/>
      <c r="H284" s="4"/>
      <c r="I284" s="2"/>
      <c r="J284" s="2"/>
      <c r="K284" s="2"/>
      <c r="L284" s="22"/>
      <c r="M284" s="22"/>
      <c r="N284" s="36"/>
    </row>
    <row r="285" spans="1:14">
      <c r="A285" s="21"/>
      <c r="B285" s="90" t="s">
        <v>384</v>
      </c>
      <c r="C285" s="11"/>
      <c r="D285" s="9" t="s">
        <v>67</v>
      </c>
      <c r="E285" s="2"/>
      <c r="F285" s="9" t="s">
        <v>385</v>
      </c>
      <c r="G285" s="2"/>
      <c r="H285" s="4"/>
      <c r="I285" s="2"/>
      <c r="J285" s="2"/>
      <c r="K285" s="2"/>
      <c r="L285" s="22"/>
      <c r="M285" s="22"/>
      <c r="N285" s="36"/>
    </row>
    <row r="286" spans="1:14">
      <c r="A286" s="21"/>
      <c r="B286" s="28" t="s">
        <v>386</v>
      </c>
      <c r="C286" s="39" t="s">
        <v>387</v>
      </c>
      <c r="D286" s="29">
        <f>Avdelinger!HI34</f>
        <v>0</v>
      </c>
      <c r="E286" s="39" t="s">
        <v>388</v>
      </c>
      <c r="F286" s="29">
        <f>Avdelinger!HJ34</f>
        <v>0</v>
      </c>
      <c r="G286" s="2"/>
      <c r="H286" s="4"/>
      <c r="I286" s="2"/>
      <c r="J286" s="2"/>
      <c r="K286" s="2"/>
      <c r="L286" s="22"/>
      <c r="M286" s="22"/>
      <c r="N286" s="36"/>
    </row>
    <row r="287" spans="1:14">
      <c r="A287" s="21"/>
      <c r="B287" s="28"/>
      <c r="C287" s="2"/>
      <c r="D287" s="4"/>
      <c r="E287" s="2"/>
      <c r="F287" s="4"/>
      <c r="G287" s="2"/>
      <c r="H287" s="4"/>
      <c r="I287" s="2"/>
      <c r="J287" s="2"/>
      <c r="K287" s="2"/>
      <c r="L287" s="22"/>
      <c r="M287" s="22"/>
      <c r="N287" s="36"/>
    </row>
    <row r="288" spans="1:14">
      <c r="A288" s="21"/>
      <c r="B288" s="28"/>
      <c r="C288" s="2"/>
      <c r="D288" s="4"/>
      <c r="E288" s="2"/>
      <c r="F288" s="4"/>
      <c r="G288" s="2"/>
      <c r="H288" s="4"/>
      <c r="I288" s="2"/>
      <c r="J288" s="2"/>
      <c r="K288" s="2"/>
      <c r="L288" s="22"/>
      <c r="M288" s="22"/>
      <c r="N288" s="36"/>
    </row>
    <row r="289" spans="1:14">
      <c r="A289" s="21"/>
      <c r="B289" s="90" t="s">
        <v>389</v>
      </c>
      <c r="C289" s="2"/>
      <c r="D289" s="9" t="s">
        <v>67</v>
      </c>
      <c r="E289" s="2"/>
      <c r="F289" s="9" t="s">
        <v>390</v>
      </c>
      <c r="G289" s="2"/>
      <c r="H289" s="4"/>
      <c r="I289" s="2"/>
      <c r="J289" s="2"/>
      <c r="K289" s="2"/>
      <c r="L289" s="22"/>
      <c r="M289" s="22"/>
      <c r="N289" s="36"/>
    </row>
    <row r="290" spans="1:14" ht="29.1">
      <c r="A290" s="21"/>
      <c r="B290" s="116" t="s">
        <v>391</v>
      </c>
      <c r="C290" s="39" t="s">
        <v>392</v>
      </c>
      <c r="D290" s="29">
        <f>Avdelinger!HL34</f>
        <v>0</v>
      </c>
      <c r="E290" s="39" t="s">
        <v>393</v>
      </c>
      <c r="F290" s="29">
        <f>Avdelinger!HM34</f>
        <v>0</v>
      </c>
      <c r="G290" s="2"/>
      <c r="H290" s="4"/>
      <c r="I290" s="2"/>
      <c r="J290" s="2"/>
      <c r="K290" s="2"/>
      <c r="L290" s="22"/>
      <c r="M290" s="22"/>
      <c r="N290" s="36"/>
    </row>
    <row r="291" spans="1:14">
      <c r="A291" s="21"/>
      <c r="B291" s="116" t="s">
        <v>394</v>
      </c>
      <c r="C291" s="39" t="s">
        <v>395</v>
      </c>
      <c r="D291" s="29">
        <f>Avdelinger!HN34</f>
        <v>0</v>
      </c>
      <c r="E291" s="39" t="s">
        <v>396</v>
      </c>
      <c r="F291" s="29">
        <f>Avdelinger!HO34</f>
        <v>0</v>
      </c>
      <c r="G291" s="2"/>
      <c r="H291" s="4"/>
      <c r="I291" s="2"/>
      <c r="J291" s="2"/>
      <c r="K291" s="2"/>
      <c r="L291" s="22"/>
      <c r="M291" s="22"/>
      <c r="N291" s="36"/>
    </row>
    <row r="292" spans="1:14">
      <c r="A292" s="21"/>
      <c r="B292" s="28"/>
      <c r="C292" s="2"/>
      <c r="D292" s="4"/>
      <c r="E292" s="2"/>
      <c r="F292" s="4"/>
      <c r="G292" s="2"/>
      <c r="H292" s="4"/>
      <c r="I292" s="2"/>
      <c r="J292" s="2"/>
      <c r="K292" s="2"/>
      <c r="L292" s="22"/>
      <c r="M292" s="22"/>
      <c r="N292" s="36"/>
    </row>
    <row r="293" spans="1:14">
      <c r="A293" s="21"/>
      <c r="B293" s="28"/>
      <c r="C293" s="2"/>
      <c r="D293" s="4"/>
      <c r="E293" s="2"/>
      <c r="F293" s="4"/>
      <c r="G293" s="2"/>
      <c r="H293" s="4"/>
      <c r="I293" s="2"/>
      <c r="J293" s="2"/>
      <c r="K293" s="2"/>
      <c r="L293" s="22"/>
      <c r="M293" s="22"/>
      <c r="N293" s="36"/>
    </row>
    <row r="294" spans="1:14">
      <c r="A294" s="21"/>
      <c r="B294" s="90" t="s">
        <v>397</v>
      </c>
      <c r="C294" s="2"/>
      <c r="D294" s="4"/>
      <c r="E294" s="2"/>
      <c r="F294" s="4"/>
      <c r="G294" s="2"/>
      <c r="H294" s="4"/>
      <c r="I294" s="2"/>
      <c r="J294" s="2"/>
      <c r="K294" s="2"/>
      <c r="L294" s="22"/>
      <c r="M294" s="22"/>
      <c r="N294" s="36"/>
    </row>
    <row r="295" spans="1:14">
      <c r="A295" s="21"/>
      <c r="B295" s="28" t="s">
        <v>398</v>
      </c>
      <c r="C295" s="39" t="s">
        <v>399</v>
      </c>
      <c r="D295" s="29">
        <f>Avdelinger!HQ34</f>
        <v>0</v>
      </c>
      <c r="E295" s="2"/>
      <c r="F295" s="4"/>
      <c r="G295" s="2"/>
      <c r="H295" s="4"/>
      <c r="I295" s="2"/>
      <c r="J295" s="2"/>
      <c r="K295" s="2"/>
      <c r="L295" s="22"/>
      <c r="M295" s="22"/>
      <c r="N295" s="36"/>
    </row>
    <row r="296" spans="1:14" ht="29.1">
      <c r="A296" s="21"/>
      <c r="B296" s="92" t="s">
        <v>400</v>
      </c>
      <c r="C296" s="39" t="s">
        <v>401</v>
      </c>
      <c r="D296" s="29">
        <f>Avdelinger!HR34</f>
        <v>0</v>
      </c>
      <c r="E296" s="2"/>
      <c r="F296" s="4"/>
      <c r="G296" s="2"/>
      <c r="H296" s="4"/>
      <c r="I296" s="2"/>
      <c r="J296" s="2"/>
      <c r="K296" s="2"/>
      <c r="L296" s="22"/>
      <c r="M296" s="22"/>
      <c r="N296" s="36"/>
    </row>
    <row r="297" spans="1:14">
      <c r="A297" s="21"/>
      <c r="B297" s="92"/>
      <c r="C297" s="2"/>
      <c r="D297" s="4"/>
      <c r="E297" s="2"/>
      <c r="F297" s="4"/>
      <c r="G297" s="2"/>
      <c r="H297" s="4"/>
      <c r="I297" s="2"/>
      <c r="J297" s="2"/>
      <c r="K297" s="2"/>
      <c r="L297" s="22"/>
      <c r="M297" s="22"/>
      <c r="N297" s="36"/>
    </row>
    <row r="298" spans="1:14">
      <c r="A298" s="21"/>
      <c r="B298" s="92"/>
      <c r="C298" s="2"/>
      <c r="D298" s="4"/>
      <c r="E298" s="2"/>
      <c r="F298" s="4"/>
      <c r="G298" s="2"/>
      <c r="H298" s="4"/>
      <c r="I298" s="2"/>
      <c r="J298" s="2"/>
      <c r="K298" s="2"/>
      <c r="L298" s="22"/>
      <c r="M298" s="22"/>
      <c r="N298" s="36"/>
    </row>
    <row r="299" spans="1:14">
      <c r="A299" s="21"/>
      <c r="B299" s="92"/>
      <c r="C299" s="2"/>
      <c r="D299" s="9"/>
      <c r="E299" s="2"/>
      <c r="F299" s="3"/>
      <c r="G299" s="2"/>
      <c r="H299" s="4"/>
      <c r="I299" s="2"/>
      <c r="J299" s="2"/>
      <c r="K299" s="2"/>
      <c r="L299" s="22"/>
      <c r="M299" s="22"/>
      <c r="N299" s="36"/>
    </row>
    <row r="300" spans="1:14">
      <c r="A300" s="21"/>
      <c r="B300" s="89" t="s">
        <v>402</v>
      </c>
      <c r="C300" s="16"/>
      <c r="D300" s="17"/>
      <c r="E300" s="16"/>
      <c r="F300" s="17"/>
      <c r="G300" s="16"/>
      <c r="H300" s="17"/>
      <c r="I300" s="16"/>
      <c r="J300" s="16"/>
      <c r="K300" s="16"/>
      <c r="L300" s="16"/>
      <c r="M300" s="16"/>
      <c r="N300" s="36"/>
    </row>
    <row r="301" spans="1:14">
      <c r="A301" s="21"/>
      <c r="B301" s="28"/>
      <c r="C301" s="2"/>
      <c r="D301" s="4"/>
      <c r="E301" s="2"/>
      <c r="F301" s="4"/>
      <c r="G301" s="2"/>
      <c r="H301" s="4"/>
      <c r="I301" s="2"/>
      <c r="J301" s="2"/>
      <c r="K301" s="2"/>
      <c r="L301" s="22"/>
      <c r="M301" s="22"/>
      <c r="N301" s="36"/>
    </row>
    <row r="302" spans="1:14">
      <c r="A302" s="21"/>
      <c r="B302" s="90" t="s">
        <v>403</v>
      </c>
      <c r="C302" s="2"/>
      <c r="D302" s="9" t="s">
        <v>67</v>
      </c>
      <c r="E302" s="2"/>
      <c r="F302" s="4"/>
      <c r="G302" s="2"/>
      <c r="H302" s="4"/>
      <c r="I302" s="2"/>
      <c r="J302" s="2"/>
      <c r="K302" s="2"/>
      <c r="L302" s="22"/>
      <c r="M302" s="22"/>
      <c r="N302" s="36"/>
    </row>
    <row r="303" spans="1:14">
      <c r="A303" s="21"/>
      <c r="B303" s="28" t="s">
        <v>404</v>
      </c>
      <c r="C303" s="39" t="s">
        <v>405</v>
      </c>
      <c r="D303" s="33">
        <f>Avdelinger!HU34</f>
        <v>0</v>
      </c>
      <c r="E303" s="2"/>
      <c r="F303" s="4"/>
      <c r="G303" s="2"/>
      <c r="H303" s="4"/>
      <c r="I303" s="2"/>
      <c r="J303" s="2"/>
      <c r="K303" s="2"/>
      <c r="L303" s="22"/>
      <c r="M303" s="22"/>
      <c r="N303" s="36"/>
    </row>
    <row r="304" spans="1:14">
      <c r="A304" s="21"/>
      <c r="B304" s="28"/>
      <c r="C304" s="2"/>
      <c r="D304" s="4"/>
      <c r="E304" s="2"/>
      <c r="F304" s="4"/>
      <c r="G304" s="2"/>
      <c r="H304" s="4"/>
      <c r="I304" s="2"/>
      <c r="J304" s="2"/>
      <c r="K304" s="2"/>
      <c r="L304" s="22"/>
      <c r="M304" s="22"/>
      <c r="N304" s="36"/>
    </row>
    <row r="305" spans="1:14">
      <c r="A305" s="21"/>
      <c r="B305" s="28"/>
      <c r="C305" s="2"/>
      <c r="D305" s="4"/>
      <c r="E305" s="2"/>
      <c r="F305" s="4"/>
      <c r="G305" s="2"/>
      <c r="H305" s="4"/>
      <c r="I305" s="2"/>
      <c r="J305" s="2"/>
      <c r="K305" s="2"/>
      <c r="L305" s="22"/>
      <c r="M305" s="22"/>
      <c r="N305" s="36"/>
    </row>
    <row r="306" spans="1:14">
      <c r="A306" s="21"/>
      <c r="B306" s="28"/>
      <c r="C306" s="2"/>
      <c r="D306" s="4"/>
      <c r="E306" s="2"/>
      <c r="F306" s="4"/>
      <c r="G306" s="2"/>
      <c r="H306" s="4"/>
      <c r="I306" s="2"/>
      <c r="J306" s="2"/>
      <c r="K306" s="2"/>
      <c r="L306" s="22"/>
      <c r="M306" s="22"/>
      <c r="N306" s="36"/>
    </row>
    <row r="307" spans="1:14" ht="29.1">
      <c r="A307" s="21"/>
      <c r="B307" s="28" t="s">
        <v>406</v>
      </c>
      <c r="C307" s="39" t="s">
        <v>407</v>
      </c>
      <c r="D307" s="136"/>
      <c r="E307" s="39"/>
      <c r="F307" s="136"/>
      <c r="G307" s="39"/>
      <c r="H307" s="136"/>
      <c r="I307" s="39"/>
      <c r="J307" s="39"/>
      <c r="K307" s="2"/>
      <c r="L307" s="22"/>
      <c r="M307" s="22"/>
      <c r="N307" s="36"/>
    </row>
    <row r="308" spans="1:14" ht="79.5" customHeight="1">
      <c r="A308" s="21"/>
      <c r="B308" s="210"/>
      <c r="C308" s="210"/>
      <c r="D308" s="210"/>
      <c r="E308" s="210"/>
      <c r="F308" s="210"/>
      <c r="G308" s="210"/>
      <c r="H308" s="210"/>
      <c r="I308" s="210"/>
      <c r="J308" s="210"/>
      <c r="K308" s="2"/>
      <c r="L308" s="22"/>
      <c r="M308" s="22"/>
      <c r="N308" s="36"/>
    </row>
    <row r="309" spans="1:14" ht="79.5" customHeight="1">
      <c r="A309" s="21"/>
      <c r="B309" s="208" t="str">
        <f>IF(Avdelinger!HW34="","[Hit hentes eventuelle kommentarer fra avdelingene. De kan brukes som utgangspunkt for rapporteringstekst felles for hele museet.]",Avdelinger!HW34)</f>
        <v>[Hit hentes eventuelle kommentarer fra avdelingene. De kan brukes som utgangspunkt for rapporteringstekst felles for hele museet.]</v>
      </c>
      <c r="C309" s="208"/>
      <c r="D309" s="208"/>
      <c r="E309" s="208"/>
      <c r="F309" s="208"/>
      <c r="G309" s="208"/>
      <c r="H309" s="208"/>
      <c r="I309" s="208"/>
      <c r="J309" s="208"/>
      <c r="K309" s="2"/>
      <c r="L309" s="22"/>
      <c r="M309" s="22"/>
      <c r="N309" s="36"/>
    </row>
    <row r="310" spans="1:14">
      <c r="A310" s="21"/>
      <c r="B310" s="28"/>
      <c r="C310" s="2"/>
      <c r="D310" s="4"/>
      <c r="E310" s="2"/>
      <c r="F310" s="4"/>
      <c r="G310" s="2"/>
      <c r="H310" s="4"/>
      <c r="I310" s="2"/>
      <c r="J310" s="2"/>
      <c r="K310" s="2"/>
      <c r="L310" s="22"/>
      <c r="M310" s="22"/>
      <c r="N310" s="36"/>
    </row>
    <row r="311" spans="1:14">
      <c r="A311" s="21"/>
      <c r="B311" s="28"/>
      <c r="C311" s="2"/>
      <c r="D311" s="4"/>
      <c r="E311" s="2"/>
      <c r="F311" s="4"/>
      <c r="G311" s="2"/>
      <c r="H311" s="4"/>
      <c r="I311" s="2"/>
      <c r="J311" s="2"/>
      <c r="K311" s="2"/>
      <c r="L311" s="22"/>
      <c r="M311" s="22"/>
      <c r="N311" s="36"/>
    </row>
    <row r="312" spans="1:14">
      <c r="A312" s="21"/>
      <c r="B312" s="28"/>
      <c r="C312" s="2"/>
      <c r="D312" s="4"/>
      <c r="E312" s="2"/>
      <c r="F312" s="4"/>
      <c r="G312" s="2"/>
      <c r="H312" s="4"/>
      <c r="I312" s="2"/>
      <c r="J312" s="2"/>
      <c r="K312" s="2"/>
      <c r="L312" s="22"/>
      <c r="M312" s="22"/>
      <c r="N312" s="36"/>
    </row>
    <row r="313" spans="1:14">
      <c r="A313" s="21"/>
      <c r="B313" s="89" t="s">
        <v>408</v>
      </c>
      <c r="C313" s="22"/>
      <c r="D313" s="18"/>
      <c r="E313" s="22"/>
      <c r="F313" s="18"/>
      <c r="G313" s="22"/>
      <c r="H313" s="18"/>
      <c r="I313" s="22"/>
      <c r="J313" s="22"/>
      <c r="K313" s="22"/>
      <c r="L313" s="22"/>
      <c r="M313" s="22"/>
      <c r="N313" s="36"/>
    </row>
    <row r="314" spans="1:14">
      <c r="A314" s="21"/>
      <c r="B314" s="28"/>
      <c r="C314" s="2"/>
      <c r="D314" s="4"/>
      <c r="E314" s="2"/>
      <c r="F314" s="4"/>
      <c r="G314" s="2"/>
      <c r="H314" s="4"/>
      <c r="I314" s="2"/>
      <c r="J314" s="2"/>
      <c r="K314" s="2"/>
      <c r="L314" s="22"/>
      <c r="M314" s="22"/>
      <c r="N314" s="36"/>
    </row>
    <row r="315" spans="1:14">
      <c r="A315" s="21"/>
      <c r="B315" s="28"/>
      <c r="C315" s="2"/>
      <c r="D315" s="9" t="s">
        <v>67</v>
      </c>
      <c r="E315" s="11"/>
      <c r="F315" s="9" t="s">
        <v>409</v>
      </c>
      <c r="G315" s="2"/>
      <c r="H315" s="4"/>
      <c r="I315" s="2"/>
      <c r="J315" s="2"/>
      <c r="K315" s="2"/>
      <c r="L315" s="22"/>
      <c r="M315" s="22"/>
      <c r="N315" s="36"/>
    </row>
    <row r="316" spans="1:14">
      <c r="A316" s="21"/>
      <c r="B316" s="28" t="s">
        <v>410</v>
      </c>
      <c r="C316" s="39" t="s">
        <v>411</v>
      </c>
      <c r="D316" s="33">
        <f>Avdelinger!HZ34</f>
        <v>0</v>
      </c>
      <c r="E316" s="39" t="s">
        <v>412</v>
      </c>
      <c r="F316" s="33">
        <f>Avdelinger!IA34</f>
        <v>0</v>
      </c>
      <c r="G316" s="2"/>
      <c r="H316" s="4"/>
      <c r="I316" s="2"/>
      <c r="J316" s="2"/>
      <c r="K316" s="2"/>
      <c r="L316" s="22"/>
      <c r="M316" s="22"/>
      <c r="N316" s="36"/>
    </row>
    <row r="317" spans="1:14">
      <c r="A317" s="21"/>
      <c r="B317" s="28"/>
      <c r="C317" s="39"/>
      <c r="D317" s="33"/>
      <c r="E317" s="39"/>
      <c r="F317" s="33"/>
      <c r="G317" s="2"/>
      <c r="H317" s="4"/>
      <c r="I317" s="2"/>
      <c r="J317" s="2"/>
      <c r="K317" s="2"/>
      <c r="L317" s="22"/>
      <c r="M317" s="22"/>
      <c r="N317" s="36"/>
    </row>
    <row r="318" spans="1:14">
      <c r="A318" s="21"/>
      <c r="B318" s="28"/>
      <c r="C318" s="2"/>
      <c r="D318" s="4"/>
      <c r="E318" s="2"/>
      <c r="F318" s="4"/>
      <c r="G318" s="2"/>
      <c r="H318" s="4"/>
      <c r="I318" s="2"/>
      <c r="J318" s="2"/>
      <c r="K318" s="2"/>
      <c r="L318" s="22"/>
      <c r="M318" s="22"/>
      <c r="N318" s="36"/>
    </row>
    <row r="319" spans="1:14">
      <c r="A319" s="21"/>
      <c r="B319" s="89" t="s">
        <v>413</v>
      </c>
      <c r="C319" s="22"/>
      <c r="D319" s="18"/>
      <c r="E319" s="22"/>
      <c r="F319" s="18"/>
      <c r="G319" s="22"/>
      <c r="H319" s="18"/>
      <c r="I319" s="22"/>
      <c r="J319" s="22"/>
      <c r="K319" s="22"/>
      <c r="L319" s="22"/>
      <c r="M319" s="22"/>
      <c r="N319" s="36"/>
    </row>
    <row r="320" spans="1:14">
      <c r="A320" s="21"/>
      <c r="B320" s="28"/>
      <c r="C320" s="2"/>
      <c r="D320" s="4"/>
      <c r="E320" s="2"/>
      <c r="F320" s="4"/>
      <c r="G320" s="2"/>
      <c r="H320" s="4"/>
      <c r="I320" s="2"/>
      <c r="J320" s="2"/>
      <c r="K320" s="2"/>
      <c r="L320" s="22"/>
      <c r="M320" s="22"/>
      <c r="N320" s="36"/>
    </row>
    <row r="321" spans="1:14">
      <c r="A321" s="21"/>
      <c r="B321" s="90" t="s">
        <v>414</v>
      </c>
      <c r="C321" s="2"/>
      <c r="D321" s="4"/>
      <c r="E321" s="2"/>
      <c r="F321" s="4"/>
      <c r="G321" s="2"/>
      <c r="H321" s="4"/>
      <c r="I321" s="2"/>
      <c r="J321" s="2"/>
      <c r="K321" s="2"/>
      <c r="L321" s="22"/>
      <c r="M321" s="22"/>
      <c r="N321" s="36"/>
    </row>
    <row r="322" spans="1:14">
      <c r="A322" s="21"/>
      <c r="B322" s="28" t="s">
        <v>415</v>
      </c>
      <c r="C322" s="39" t="s">
        <v>416</v>
      </c>
      <c r="D322" s="34">
        <f>Avdelinger!IO34</f>
        <v>0</v>
      </c>
      <c r="E322" s="2"/>
      <c r="F322" s="4"/>
      <c r="G322" s="2"/>
      <c r="H322" s="4"/>
      <c r="I322" s="2"/>
      <c r="J322" s="2"/>
      <c r="K322" s="2"/>
      <c r="L322" s="22"/>
      <c r="M322" s="22"/>
      <c r="N322" s="36"/>
    </row>
    <row r="323" spans="1:14">
      <c r="A323" s="21"/>
      <c r="B323" s="28" t="s">
        <v>417</v>
      </c>
      <c r="C323" s="39" t="s">
        <v>418</v>
      </c>
      <c r="D323" s="34">
        <f>Avdelinger!IP34</f>
        <v>0</v>
      </c>
      <c r="E323" s="4"/>
      <c r="F323" s="4"/>
      <c r="G323" s="2"/>
      <c r="H323" s="4"/>
      <c r="I323" s="2"/>
      <c r="J323" s="2"/>
      <c r="K323" s="2"/>
      <c r="L323" s="22"/>
      <c r="M323" s="22"/>
      <c r="N323" s="36"/>
    </row>
    <row r="324" spans="1:14">
      <c r="A324" s="21"/>
      <c r="B324" s="28"/>
      <c r="C324" s="2"/>
      <c r="D324" s="173"/>
      <c r="E324" s="4"/>
      <c r="F324" s="4"/>
      <c r="G324" s="2"/>
      <c r="H324" s="4"/>
      <c r="I324" s="2"/>
      <c r="J324" s="2"/>
      <c r="K324" s="2"/>
      <c r="L324" s="22"/>
      <c r="M324" s="22"/>
      <c r="N324" s="36"/>
    </row>
    <row r="325" spans="1:14">
      <c r="A325" s="21"/>
      <c r="B325" s="28"/>
      <c r="C325" s="2"/>
      <c r="D325" s="4"/>
      <c r="E325" s="2"/>
      <c r="F325" s="4"/>
      <c r="G325" s="2"/>
      <c r="H325" s="4"/>
      <c r="I325" s="2"/>
      <c r="J325" s="2"/>
      <c r="K325" s="2"/>
      <c r="L325" s="22"/>
      <c r="M325" s="22"/>
      <c r="N325" s="36"/>
    </row>
    <row r="326" spans="1:14">
      <c r="A326" s="21"/>
      <c r="B326" s="89" t="s">
        <v>419</v>
      </c>
      <c r="C326" s="22"/>
      <c r="D326" s="18"/>
      <c r="E326" s="22"/>
      <c r="F326" s="18"/>
      <c r="G326" s="22"/>
      <c r="H326" s="18"/>
      <c r="I326" s="22"/>
      <c r="J326" s="22"/>
      <c r="K326" s="22"/>
      <c r="L326" s="22"/>
      <c r="M326" s="22"/>
      <c r="N326" s="36"/>
    </row>
    <row r="327" spans="1:14">
      <c r="A327" s="21"/>
      <c r="B327" s="90" t="s">
        <v>420</v>
      </c>
      <c r="C327" s="2"/>
      <c r="D327" s="3" t="s">
        <v>8</v>
      </c>
      <c r="E327" s="2"/>
      <c r="F327" s="4"/>
      <c r="G327" s="2"/>
      <c r="H327" s="4"/>
      <c r="I327" s="2"/>
      <c r="J327" s="2"/>
      <c r="K327" s="2"/>
      <c r="L327" s="22"/>
      <c r="M327" s="22"/>
      <c r="N327" s="36"/>
    </row>
    <row r="328" spans="1:14">
      <c r="A328" s="21"/>
      <c r="B328" s="116" t="s">
        <v>421</v>
      </c>
      <c r="C328" s="39" t="s">
        <v>422</v>
      </c>
      <c r="D328" s="196">
        <f>Avdelinger!IR34</f>
        <v>0</v>
      </c>
      <c r="H328" s="4"/>
      <c r="I328" s="2"/>
      <c r="J328" s="2"/>
      <c r="K328" s="2"/>
      <c r="L328" s="22"/>
      <c r="M328" s="18"/>
      <c r="N328" s="36"/>
    </row>
    <row r="329" spans="1:14">
      <c r="A329" s="21"/>
      <c r="B329" s="174" t="s">
        <v>423</v>
      </c>
      <c r="C329" s="39" t="s">
        <v>424</v>
      </c>
      <c r="D329" s="196">
        <f>Avdelinger!IS34</f>
        <v>0</v>
      </c>
      <c r="E329" s="2"/>
      <c r="F329" s="4"/>
      <c r="G329" s="2"/>
      <c r="H329" s="4"/>
      <c r="I329" s="2"/>
      <c r="J329" s="2"/>
      <c r="K329" s="2"/>
      <c r="L329" s="22"/>
      <c r="M329" s="18"/>
      <c r="N329" s="36"/>
    </row>
    <row r="330" spans="1:14">
      <c r="A330" s="21"/>
      <c r="B330" s="174" t="s">
        <v>425</v>
      </c>
      <c r="C330" s="39" t="s">
        <v>426</v>
      </c>
      <c r="D330" s="196">
        <f>Avdelinger!IV34</f>
        <v>0</v>
      </c>
      <c r="E330" s="2"/>
      <c r="F330" s="4"/>
      <c r="G330" s="2"/>
      <c r="H330" s="4"/>
      <c r="I330" s="2"/>
      <c r="J330" s="2"/>
      <c r="K330" s="2"/>
      <c r="L330" s="22"/>
      <c r="M330" s="18"/>
      <c r="N330" s="36"/>
    </row>
    <row r="331" spans="1:14">
      <c r="A331" s="21"/>
      <c r="B331" s="174" t="s">
        <v>427</v>
      </c>
      <c r="C331" s="39" t="s">
        <v>428</v>
      </c>
      <c r="D331" s="196">
        <f>Avdelinger!IW34</f>
        <v>0</v>
      </c>
      <c r="E331" s="2"/>
      <c r="F331" s="4"/>
      <c r="G331" s="2"/>
      <c r="H331" s="4"/>
      <c r="I331" s="2"/>
      <c r="J331" s="2"/>
      <c r="K331" s="2"/>
      <c r="L331" s="22"/>
      <c r="M331" s="18"/>
      <c r="N331" s="36"/>
    </row>
    <row r="332" spans="1:14">
      <c r="A332" s="21"/>
      <c r="B332" s="174" t="s">
        <v>429</v>
      </c>
      <c r="C332" s="39" t="s">
        <v>430</v>
      </c>
      <c r="D332" s="196">
        <f>Avdelinger!IT34</f>
        <v>0</v>
      </c>
      <c r="E332" s="2"/>
      <c r="F332" s="4"/>
      <c r="G332" s="2"/>
      <c r="H332" s="4"/>
      <c r="I332" s="2"/>
      <c r="J332" s="2"/>
      <c r="K332" s="2"/>
      <c r="L332" s="22"/>
      <c r="M332" s="18"/>
      <c r="N332" s="36"/>
    </row>
    <row r="333" spans="1:14">
      <c r="A333" s="21"/>
      <c r="B333" s="174" t="s">
        <v>431</v>
      </c>
      <c r="C333" s="39" t="s">
        <v>432</v>
      </c>
      <c r="D333" s="196">
        <f>Avdelinger!IU34</f>
        <v>0</v>
      </c>
      <c r="E333" s="2"/>
      <c r="F333" s="4"/>
      <c r="G333" s="2"/>
      <c r="H333" s="4"/>
      <c r="I333" s="2"/>
      <c r="J333" s="2"/>
      <c r="K333" s="2"/>
      <c r="L333" s="22"/>
      <c r="M333" s="18"/>
      <c r="N333" s="36"/>
    </row>
    <row r="334" spans="1:14">
      <c r="A334" s="21"/>
      <c r="B334" s="92"/>
      <c r="C334" s="2"/>
      <c r="D334" s="117"/>
      <c r="E334" s="2"/>
      <c r="F334" s="4"/>
      <c r="G334" s="2"/>
      <c r="H334" s="4"/>
      <c r="I334" s="2"/>
      <c r="J334" s="2"/>
      <c r="K334" s="2"/>
      <c r="L334" s="22"/>
      <c r="M334" s="18"/>
      <c r="N334" s="36"/>
    </row>
    <row r="335" spans="1:14">
      <c r="A335" s="21"/>
      <c r="B335" s="28"/>
      <c r="C335" s="2"/>
      <c r="D335" s="4"/>
      <c r="E335" s="2"/>
      <c r="F335" s="4"/>
      <c r="G335" s="2"/>
      <c r="H335" s="4"/>
      <c r="I335" s="2"/>
      <c r="J335" s="2"/>
      <c r="K335" s="2"/>
      <c r="L335" s="22"/>
      <c r="M335" s="22"/>
      <c r="N335" s="36"/>
    </row>
    <row r="336" spans="1:14">
      <c r="A336" s="21"/>
      <c r="B336" s="93" t="s">
        <v>433</v>
      </c>
      <c r="C336" s="2"/>
      <c r="D336" s="13" t="str">
        <f>Avdelinger!A34</f>
        <v/>
      </c>
      <c r="E336" s="2"/>
      <c r="F336" s="4"/>
      <c r="G336" s="2"/>
      <c r="H336" s="4"/>
      <c r="I336" s="2"/>
      <c r="J336" s="2"/>
      <c r="K336" s="2"/>
      <c r="L336" s="22"/>
      <c r="M336" s="22"/>
      <c r="N336" s="36"/>
    </row>
    <row r="337" spans="1:14">
      <c r="A337" s="21"/>
      <c r="B337" s="28"/>
      <c r="C337" s="2"/>
      <c r="D337" s="4"/>
      <c r="E337" s="2"/>
      <c r="F337" s="4"/>
      <c r="G337" s="2"/>
      <c r="H337" s="4"/>
      <c r="I337" s="2"/>
      <c r="J337" s="2"/>
      <c r="K337" s="2"/>
      <c r="L337" s="22"/>
      <c r="M337" s="22"/>
      <c r="N337" s="36"/>
    </row>
    <row r="338" spans="1:14">
      <c r="A338" s="21"/>
      <c r="B338" s="94"/>
      <c r="C338" s="22"/>
      <c r="D338" s="18"/>
      <c r="E338" s="22"/>
      <c r="F338" s="18"/>
      <c r="G338" s="22"/>
      <c r="H338" s="18"/>
      <c r="I338" s="22"/>
      <c r="J338" s="18"/>
      <c r="K338" s="18"/>
      <c r="L338" s="18"/>
      <c r="M338" s="18"/>
      <c r="N338" s="36"/>
    </row>
    <row r="339" spans="1:14">
      <c r="A339" s="21"/>
      <c r="B339" s="94"/>
      <c r="C339" s="22"/>
      <c r="D339" s="18"/>
      <c r="E339" s="22"/>
      <c r="F339" s="18"/>
      <c r="G339" s="22"/>
      <c r="H339" s="18"/>
      <c r="I339" s="22"/>
      <c r="J339" s="18"/>
      <c r="K339" s="18"/>
      <c r="L339" s="18"/>
      <c r="M339" s="18"/>
      <c r="N339" s="36"/>
    </row>
    <row r="340" spans="1:14">
      <c r="A340" s="21"/>
      <c r="B340" s="94"/>
      <c r="C340" s="22"/>
      <c r="D340" s="18"/>
      <c r="E340" s="22"/>
      <c r="F340" s="18"/>
      <c r="G340" s="22"/>
      <c r="H340" s="18"/>
      <c r="I340" s="22"/>
      <c r="J340" s="18"/>
      <c r="K340" s="18"/>
      <c r="L340" s="18"/>
      <c r="M340" s="18"/>
      <c r="N340" s="36"/>
    </row>
    <row r="341" spans="1:14">
      <c r="A341" s="21"/>
      <c r="B341" s="95"/>
      <c r="C341" s="37"/>
      <c r="D341" s="21"/>
      <c r="E341" s="37"/>
      <c r="F341" s="21"/>
      <c r="G341" s="37"/>
      <c r="H341" s="21"/>
      <c r="I341" s="37"/>
      <c r="J341" s="21"/>
      <c r="K341" s="21"/>
      <c r="L341" s="21"/>
      <c r="M341" s="21"/>
      <c r="N341" s="36"/>
    </row>
    <row r="342" spans="1:14">
      <c r="A342" s="21"/>
      <c r="B342" s="95"/>
      <c r="C342" s="37"/>
      <c r="D342" s="21"/>
      <c r="E342" s="37"/>
      <c r="F342" s="21"/>
      <c r="G342" s="37"/>
      <c r="H342" s="21"/>
      <c r="I342" s="37"/>
      <c r="J342" s="21"/>
      <c r="K342" s="21"/>
      <c r="L342" s="21"/>
      <c r="M342" s="21"/>
      <c r="N342" s="36"/>
    </row>
    <row r="343" spans="1:14">
      <c r="A343" s="21"/>
      <c r="B343" s="95"/>
      <c r="C343" s="37"/>
      <c r="D343" s="21"/>
      <c r="E343" s="37"/>
      <c r="F343" s="21"/>
      <c r="G343" s="37"/>
      <c r="H343" s="21"/>
      <c r="I343" s="37"/>
      <c r="J343" s="21"/>
      <c r="K343" s="21"/>
      <c r="L343" s="21"/>
      <c r="M343" s="21"/>
      <c r="N343" s="36"/>
    </row>
    <row r="344" spans="1:14">
      <c r="A344" s="21"/>
      <c r="B344" s="95"/>
      <c r="C344" s="37"/>
      <c r="D344" s="21"/>
      <c r="E344" s="37"/>
      <c r="F344" s="21"/>
      <c r="G344" s="37"/>
      <c r="H344" s="21"/>
      <c r="I344" s="37"/>
      <c r="J344" s="21"/>
      <c r="K344" s="21"/>
      <c r="L344" s="21"/>
      <c r="M344" s="21"/>
      <c r="N344" s="36"/>
    </row>
    <row r="345" spans="1:14">
      <c r="A345" s="21"/>
      <c r="B345" s="95"/>
      <c r="C345" s="37"/>
      <c r="D345" s="21"/>
      <c r="E345" s="37"/>
      <c r="F345" s="21"/>
      <c r="G345" s="37"/>
      <c r="H345" s="21"/>
      <c r="I345" s="37"/>
      <c r="J345" s="21"/>
      <c r="K345" s="21"/>
      <c r="L345" s="21"/>
      <c r="M345" s="21"/>
      <c r="N345" s="36"/>
    </row>
    <row r="346" spans="1:14">
      <c r="A346" s="21"/>
      <c r="B346" s="95"/>
      <c r="C346" s="37"/>
      <c r="D346" s="21"/>
      <c r="E346" s="37"/>
      <c r="F346" s="21"/>
      <c r="G346" s="37"/>
      <c r="H346" s="21"/>
      <c r="I346" s="37"/>
      <c r="J346" s="21"/>
      <c r="K346" s="21"/>
      <c r="L346" s="21"/>
      <c r="M346" s="21"/>
      <c r="N346" s="36"/>
    </row>
    <row r="347" spans="1:14">
      <c r="A347" s="21"/>
      <c r="B347" s="95"/>
      <c r="C347" s="37"/>
      <c r="D347" s="21"/>
      <c r="E347" s="37"/>
      <c r="F347" s="21"/>
      <c r="G347" s="37"/>
      <c r="H347" s="21"/>
      <c r="I347" s="37"/>
      <c r="J347" s="21"/>
      <c r="K347" s="21"/>
      <c r="L347" s="21"/>
      <c r="M347" s="21"/>
      <c r="N347" s="36"/>
    </row>
    <row r="348" spans="1:14">
      <c r="A348" s="21"/>
      <c r="B348" s="95"/>
      <c r="C348" s="37"/>
      <c r="D348" s="21"/>
      <c r="E348" s="37"/>
      <c r="F348" s="21"/>
      <c r="G348" s="37"/>
      <c r="H348" s="21"/>
      <c r="I348" s="37"/>
      <c r="J348" s="21"/>
      <c r="K348" s="21"/>
      <c r="L348" s="21"/>
      <c r="M348" s="21"/>
      <c r="N348" s="36"/>
    </row>
    <row r="349" spans="1:14">
      <c r="A349" s="21"/>
      <c r="B349" s="95"/>
      <c r="C349" s="37"/>
      <c r="D349" s="21"/>
      <c r="E349" s="37"/>
      <c r="F349" s="21"/>
      <c r="G349" s="37"/>
      <c r="H349" s="21"/>
      <c r="I349" s="37"/>
      <c r="J349" s="21"/>
      <c r="K349" s="21"/>
      <c r="L349" s="21"/>
      <c r="M349" s="21"/>
      <c r="N349" s="36"/>
    </row>
    <row r="350" spans="1:14">
      <c r="A350" s="21"/>
      <c r="B350" s="95"/>
      <c r="C350" s="37"/>
      <c r="D350" s="21"/>
      <c r="E350" s="37"/>
      <c r="F350" s="21"/>
      <c r="G350" s="37"/>
      <c r="H350" s="21"/>
      <c r="I350" s="37"/>
      <c r="J350" s="21"/>
      <c r="K350" s="21"/>
      <c r="L350" s="21"/>
      <c r="M350" s="21"/>
      <c r="N350" s="36"/>
    </row>
    <row r="351" spans="1:14">
      <c r="A351" s="21"/>
      <c r="B351" s="95"/>
      <c r="C351" s="37"/>
      <c r="D351" s="21"/>
      <c r="E351" s="37"/>
      <c r="F351" s="21"/>
      <c r="G351" s="37"/>
      <c r="H351" s="21"/>
      <c r="I351" s="37"/>
      <c r="J351" s="21"/>
      <c r="K351" s="21"/>
      <c r="L351" s="21"/>
      <c r="M351" s="21"/>
      <c r="N351" s="36"/>
    </row>
    <row r="352" spans="1:14">
      <c r="A352" s="21"/>
      <c r="B352" s="95"/>
      <c r="C352" s="37"/>
      <c r="D352" s="21"/>
      <c r="E352" s="37"/>
      <c r="F352" s="21"/>
      <c r="G352" s="37"/>
      <c r="H352" s="21"/>
      <c r="I352" s="37"/>
      <c r="J352" s="21"/>
      <c r="K352" s="21"/>
      <c r="L352" s="21"/>
      <c r="M352" s="21"/>
      <c r="N352" s="36"/>
    </row>
    <row r="353" spans="1:14">
      <c r="A353" s="21"/>
      <c r="B353" s="95"/>
      <c r="C353" s="37"/>
      <c r="D353" s="21"/>
      <c r="E353" s="37"/>
      <c r="F353" s="21"/>
      <c r="G353" s="37"/>
      <c r="H353" s="21"/>
      <c r="I353" s="37"/>
      <c r="J353" s="21"/>
      <c r="K353" s="21"/>
      <c r="L353" s="21"/>
      <c r="M353" s="21"/>
      <c r="N353" s="36"/>
    </row>
    <row r="354" spans="1:14">
      <c r="A354" s="21"/>
      <c r="B354" s="95"/>
      <c r="C354" s="37"/>
      <c r="D354" s="21"/>
      <c r="E354" s="37"/>
      <c r="F354" s="21"/>
      <c r="G354" s="37"/>
      <c r="H354" s="21"/>
      <c r="I354" s="37"/>
      <c r="J354" s="21"/>
      <c r="K354" s="21"/>
      <c r="L354" s="21"/>
      <c r="M354" s="21"/>
      <c r="N354" s="36"/>
    </row>
    <row r="355" spans="1:14">
      <c r="A355" s="21"/>
      <c r="B355" s="95"/>
      <c r="C355" s="37"/>
      <c r="D355" s="21"/>
      <c r="E355" s="37"/>
      <c r="F355" s="21"/>
      <c r="G355" s="37"/>
      <c r="H355" s="21"/>
      <c r="I355" s="37"/>
      <c r="J355" s="21"/>
      <c r="K355" s="21"/>
      <c r="L355" s="21"/>
      <c r="M355" s="21"/>
      <c r="N355" s="36"/>
    </row>
    <row r="356" spans="1:14">
      <c r="A356" s="21"/>
      <c r="B356" s="95"/>
      <c r="C356" s="37"/>
      <c r="D356" s="21"/>
      <c r="E356" s="37"/>
      <c r="F356" s="21"/>
      <c r="G356" s="37"/>
      <c r="H356" s="21"/>
      <c r="I356" s="37"/>
      <c r="J356" s="21"/>
      <c r="K356" s="21"/>
      <c r="L356" s="21"/>
      <c r="M356" s="21"/>
      <c r="N356" s="36"/>
    </row>
    <row r="357" spans="1:14">
      <c r="A357" s="21"/>
      <c r="B357" s="95"/>
      <c r="C357" s="37"/>
      <c r="D357" s="21"/>
      <c r="E357" s="37"/>
      <c r="F357" s="21"/>
      <c r="G357" s="37"/>
      <c r="H357" s="21"/>
      <c r="I357" s="37"/>
      <c r="J357" s="21"/>
      <c r="K357" s="21"/>
      <c r="L357" s="21"/>
      <c r="M357" s="21"/>
      <c r="N357" s="36"/>
    </row>
    <row r="358" spans="1:14">
      <c r="A358" s="21"/>
      <c r="B358" s="95"/>
      <c r="C358" s="37"/>
      <c r="D358" s="21"/>
      <c r="E358" s="37"/>
      <c r="F358" s="21"/>
      <c r="G358" s="37"/>
      <c r="H358" s="21"/>
      <c r="I358" s="37"/>
      <c r="J358" s="21"/>
      <c r="K358" s="21"/>
      <c r="L358" s="21"/>
      <c r="M358" s="21"/>
      <c r="N358" s="36"/>
    </row>
    <row r="359" spans="1:14">
      <c r="A359" s="21"/>
      <c r="B359" s="95"/>
      <c r="C359" s="37"/>
      <c r="D359" s="21"/>
      <c r="E359" s="37"/>
      <c r="F359" s="21"/>
      <c r="G359" s="37"/>
      <c r="H359" s="21"/>
      <c r="I359" s="37"/>
      <c r="J359" s="21"/>
      <c r="K359" s="21"/>
      <c r="L359" s="21"/>
      <c r="M359" s="21"/>
      <c r="N359" s="36"/>
    </row>
  </sheetData>
  <sheetProtection selectLockedCells="1"/>
  <mergeCells count="14">
    <mergeCell ref="B309:J309"/>
    <mergeCell ref="B45:B50"/>
    <mergeCell ref="B130:J130"/>
    <mergeCell ref="B58:J58"/>
    <mergeCell ref="B59:J59"/>
    <mergeCell ref="B103:J103"/>
    <mergeCell ref="B104:J104"/>
    <mergeCell ref="B129:J129"/>
    <mergeCell ref="D44:F50"/>
    <mergeCell ref="B148:J148"/>
    <mergeCell ref="B149:J149"/>
    <mergeCell ref="B162:J162"/>
    <mergeCell ref="B163:J163"/>
    <mergeCell ref="B308:J308"/>
  </mergeCells>
  <phoneticPr fontId="16" type="noConversion"/>
  <conditionalFormatting sqref="B59:J59 B104:J104 B130:J130 B149:J149 B309:J309">
    <cfRule type="containsText" dxfId="60" priority="7" operator="containsText" text="Hit hentes eventuelle">
      <formula>NOT(ISERROR(SEARCH("Hit hentes eventuelle",B59)))</formula>
    </cfRule>
  </conditionalFormatting>
  <conditionalFormatting sqref="B163:J163">
    <cfRule type="containsText" dxfId="59" priority="4" operator="containsText" text="Hit hentes eventuelle">
      <formula>NOT(ISERROR(SEARCH("Hit hentes eventuelle",B163)))</formula>
    </cfRule>
  </conditionalFormatting>
  <conditionalFormatting sqref="D136:D144 F136:F144 H136:H144 J136:J144 G145:I145">
    <cfRule type="cellIs" dxfId="58" priority="1" operator="between">
      <formula>1.0001</formula>
      <formula>1E+32</formula>
    </cfRule>
  </conditionalFormatting>
  <conditionalFormatting sqref="K136:L144">
    <cfRule type="cellIs" dxfId="57" priority="8" operator="greaterThan">
      <formula>1</formula>
    </cfRule>
  </conditionalFormatting>
  <pageMargins left="0.7" right="0.7" top="0.75" bottom="0.75" header="0.3" footer="0.3"/>
  <pageSetup paperSize="9" orientation="portrait" r:id="rId1"/>
  <ignoredErrors>
    <ignoredError sqref="C19 C38 C75 E75 C121:C124 E121:E124 G121:G124 C128 C136:K140 C147 C267 C42 C320:C322 C310:C313 C262:C265 E320:E322 C302:C307 E314 C314 C7:C13 E66:E71 C66:C71 G113:G117 E112:E117 C112:C117 E318:E319 C318:C319 C275 C268:C272 C141:I141 K141 E325 C325 C277" numberStoredAsText="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B76"/>
  <sheetViews>
    <sheetView showGridLines="0" zoomScale="58" zoomScaleNormal="100" workbookViewId="0">
      <pane xSplit="1" ySplit="35" topLeftCell="B36" activePane="bottomRight" state="frozen"/>
      <selection pane="bottomRight" activeCell="A4" sqref="A4"/>
      <selection pane="bottomLeft" activeCell="A31" sqref="A31"/>
      <selection pane="topRight" activeCell="B1" sqref="B1"/>
    </sheetView>
  </sheetViews>
  <sheetFormatPr defaultColWidth="16.140625" defaultRowHeight="12.95"/>
  <cols>
    <col min="1" max="1" width="42.85546875" customWidth="1"/>
    <col min="2" max="2" width="0.28515625" customWidth="1"/>
    <col min="3" max="3" width="34.85546875" customWidth="1"/>
    <col min="4" max="30" width="17.85546875" customWidth="1"/>
    <col min="31" max="31" width="17.85546875" style="87" customWidth="1"/>
    <col min="32" max="32" width="21.85546875" customWidth="1"/>
    <col min="33" max="33" width="53.85546875" customWidth="1"/>
    <col min="34" max="34" width="69.140625" customWidth="1"/>
    <col min="35" max="37" width="19.140625" customWidth="1"/>
    <col min="38" max="47" width="17.85546875" customWidth="1"/>
    <col min="48" max="48" width="34.85546875" customWidth="1"/>
    <col min="49" max="61" width="17.85546875" customWidth="1"/>
    <col min="62" max="63" width="19" customWidth="1"/>
    <col min="64" max="66" width="19.28515625" customWidth="1"/>
    <col min="67" max="67" width="18.85546875" customWidth="1"/>
    <col min="68" max="85" width="17.85546875" customWidth="1"/>
    <col min="86" max="86" width="18" customWidth="1"/>
    <col min="87" max="87" width="17.85546875" customWidth="1"/>
    <col min="88" max="88" width="18" customWidth="1"/>
    <col min="89" max="89" width="65.42578125" customWidth="1"/>
    <col min="90" max="90" width="34.85546875" customWidth="1"/>
    <col min="91" max="91" width="25.140625" customWidth="1"/>
    <col min="92" max="138" width="18" customWidth="1"/>
    <col min="139" max="139" width="18.140625" customWidth="1"/>
    <col min="140" max="142" width="18" customWidth="1"/>
    <col min="143" max="143" width="19.140625" customWidth="1"/>
    <col min="144" max="144" width="68.42578125" customWidth="1"/>
    <col min="145" max="145" width="23" customWidth="1"/>
    <col min="146" max="150" width="18.140625" customWidth="1"/>
    <col min="151" max="151" width="17.85546875" customWidth="1"/>
    <col min="152" max="152" width="68.42578125" customWidth="1"/>
    <col min="153" max="153" width="21" customWidth="1"/>
    <col min="154" max="154" width="18.85546875" customWidth="1"/>
    <col min="155" max="158" width="17.85546875" customWidth="1"/>
    <col min="159" max="159" width="19.5703125" customWidth="1"/>
    <col min="160" max="163" width="17.85546875" customWidth="1"/>
    <col min="164" max="164" width="18.5703125" customWidth="1"/>
    <col min="165" max="168" width="17.85546875" customWidth="1"/>
    <col min="169" max="169" width="19.5703125" customWidth="1"/>
    <col min="170" max="173" width="17.85546875" customWidth="1"/>
    <col min="174" max="174" width="18.85546875" customWidth="1"/>
    <col min="175" max="178" width="17.85546875" customWidth="1"/>
    <col min="179" max="179" width="20.85546875" customWidth="1"/>
    <col min="180" max="183" width="17.85546875" customWidth="1"/>
    <col min="184" max="184" width="18.85546875" customWidth="1"/>
    <col min="185" max="188" width="17.85546875" customWidth="1"/>
    <col min="189" max="189" width="18.85546875" customWidth="1"/>
    <col min="190" max="193" width="17.85546875" customWidth="1"/>
    <col min="194" max="194" width="18.85546875" customWidth="1"/>
    <col min="195" max="198" width="17.85546875" customWidth="1"/>
    <col min="199" max="199" width="35.42578125" customWidth="1"/>
    <col min="200" max="200" width="56.85546875" customWidth="1"/>
    <col min="201" max="201" width="34.85546875" customWidth="1"/>
    <col min="202" max="213" width="17.85546875" customWidth="1"/>
    <col min="214" max="226" width="18.42578125" customWidth="1"/>
    <col min="227" max="227" width="34.85546875" customWidth="1"/>
    <col min="228" max="229" width="17.85546875" customWidth="1"/>
    <col min="230" max="230" width="18.42578125" customWidth="1"/>
    <col min="231" max="231" width="68.42578125" customWidth="1"/>
    <col min="232" max="232" width="34.85546875" customWidth="1"/>
    <col min="233" max="233" width="20.140625" customWidth="1"/>
    <col min="234" max="235" width="18.42578125" customWidth="1"/>
    <col min="236" max="236" width="34.85546875" customWidth="1"/>
    <col min="237" max="243" width="18.42578125" customWidth="1"/>
    <col min="244" max="244" width="18.85546875" customWidth="1"/>
    <col min="245" max="246" width="18.42578125" customWidth="1"/>
    <col min="247" max="247" width="34.85546875" customWidth="1"/>
    <col min="248" max="250" width="18.85546875" customWidth="1"/>
    <col min="251" max="255" width="18.42578125" customWidth="1"/>
    <col min="256" max="256" width="18.85546875" customWidth="1"/>
    <col min="257" max="257" width="18.42578125" customWidth="1"/>
  </cols>
  <sheetData>
    <row r="1" spans="1:262" ht="30.75" customHeight="1">
      <c r="A1" s="81"/>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3"/>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c r="CV1" s="82"/>
      <c r="CW1" s="82"/>
      <c r="CX1" s="82"/>
      <c r="CY1" s="82"/>
      <c r="CZ1" s="82"/>
      <c r="DA1" s="82"/>
      <c r="DB1" s="82"/>
      <c r="DC1" s="82"/>
      <c r="DD1" s="82"/>
      <c r="DE1" s="82"/>
      <c r="DF1" s="82"/>
      <c r="DG1" s="82"/>
      <c r="DH1" s="82"/>
      <c r="DI1" s="82"/>
      <c r="DJ1" s="82"/>
      <c r="DK1" s="82"/>
      <c r="DL1" s="82"/>
      <c r="DM1" s="82"/>
      <c r="DN1" s="82"/>
      <c r="DO1" s="82"/>
      <c r="DP1" s="82"/>
      <c r="DQ1" s="82"/>
      <c r="DR1" s="82"/>
      <c r="DS1" s="82"/>
      <c r="DT1" s="82"/>
      <c r="DU1" s="82"/>
      <c r="DV1" s="82"/>
      <c r="DW1" s="82"/>
      <c r="DX1" s="82"/>
      <c r="DY1" s="82"/>
      <c r="DZ1" s="82"/>
      <c r="EA1" s="82"/>
      <c r="EB1" s="82"/>
      <c r="EC1" s="82"/>
      <c r="ED1" s="82"/>
      <c r="EE1" s="82"/>
      <c r="EF1" s="82"/>
      <c r="EG1" s="82"/>
      <c r="EH1" s="82"/>
      <c r="EI1" s="82"/>
      <c r="EJ1" s="82"/>
      <c r="EK1" s="82"/>
      <c r="EL1" s="82"/>
      <c r="EM1" s="82"/>
      <c r="EN1" s="82"/>
      <c r="EO1" s="82"/>
      <c r="EP1" s="82"/>
      <c r="EQ1" s="82"/>
      <c r="ER1" s="82"/>
      <c r="ES1" s="82"/>
      <c r="ET1" s="82"/>
      <c r="EU1" s="82"/>
      <c r="EV1" s="82"/>
      <c r="EW1" s="82"/>
      <c r="EX1" s="82"/>
      <c r="EY1" s="82"/>
      <c r="EZ1" s="82"/>
      <c r="FA1" s="82"/>
      <c r="FB1" s="82"/>
      <c r="FC1" s="82"/>
      <c r="FD1" s="82"/>
      <c r="FE1" s="82"/>
      <c r="FF1" s="82"/>
      <c r="FG1" s="82"/>
      <c r="FH1" s="82"/>
      <c r="FI1" s="82"/>
      <c r="FJ1" s="82"/>
      <c r="FK1" s="82"/>
      <c r="FL1" s="82"/>
      <c r="FM1" s="82"/>
      <c r="FN1" s="82"/>
      <c r="FO1" s="82"/>
      <c r="FP1" s="82"/>
      <c r="FQ1" s="82"/>
      <c r="FR1" s="82"/>
      <c r="FS1" s="82"/>
      <c r="FT1" s="82"/>
      <c r="FU1" s="82"/>
      <c r="FV1" s="82"/>
      <c r="FW1" s="82"/>
      <c r="FX1" s="82"/>
      <c r="FY1" s="82"/>
      <c r="FZ1" s="82"/>
      <c r="GA1" s="82"/>
      <c r="GB1" s="82"/>
      <c r="GC1" s="82"/>
      <c r="GD1" s="82"/>
      <c r="GE1" s="82"/>
      <c r="GF1" s="82"/>
      <c r="GG1" s="82"/>
      <c r="GH1" s="82"/>
      <c r="GI1" s="82"/>
      <c r="GJ1" s="82"/>
      <c r="GK1" s="82"/>
      <c r="GL1" s="82"/>
      <c r="GM1" s="82"/>
      <c r="GN1" s="82"/>
      <c r="GO1" s="82"/>
      <c r="GP1" s="82"/>
      <c r="GQ1" s="82"/>
      <c r="GR1" s="82"/>
      <c r="GS1" s="82"/>
      <c r="GT1" s="82"/>
      <c r="GU1" s="82"/>
      <c r="GV1" s="82"/>
      <c r="GW1" s="82"/>
      <c r="GX1" s="82"/>
      <c r="GY1" s="82"/>
      <c r="GZ1" s="82"/>
      <c r="HA1" s="82"/>
      <c r="HB1" s="82"/>
      <c r="HC1" s="82"/>
      <c r="HD1" s="82"/>
      <c r="HE1" s="82"/>
      <c r="HF1" s="82"/>
      <c r="HG1" s="82"/>
      <c r="HH1" s="82"/>
      <c r="HI1" s="82"/>
      <c r="HJ1" s="82"/>
      <c r="HK1" s="82"/>
      <c r="HL1" s="82"/>
      <c r="HM1" s="82"/>
      <c r="HN1" s="82"/>
      <c r="HO1" s="82"/>
      <c r="HP1" s="82"/>
      <c r="HQ1" s="82"/>
      <c r="HR1" s="82"/>
      <c r="HS1" s="82"/>
      <c r="HT1" s="82"/>
      <c r="HU1" s="82"/>
      <c r="HV1" s="82"/>
      <c r="HW1" s="82"/>
      <c r="HX1" s="82"/>
      <c r="HY1" s="82"/>
      <c r="HZ1" s="82"/>
      <c r="IA1" s="82"/>
      <c r="IB1" s="82"/>
      <c r="IC1" s="82"/>
      <c r="ID1" s="82"/>
      <c r="IE1" s="82"/>
      <c r="IF1" s="82"/>
      <c r="IG1" s="82"/>
      <c r="IH1" s="82"/>
      <c r="II1" s="82"/>
      <c r="IJ1" s="82"/>
      <c r="IK1" s="82"/>
      <c r="IL1" s="82"/>
      <c r="IM1" s="82"/>
      <c r="IN1" s="82"/>
      <c r="IO1" s="82"/>
      <c r="IP1" s="82"/>
      <c r="IQ1" s="82"/>
      <c r="IR1" s="82"/>
      <c r="IS1" s="82"/>
      <c r="IT1" s="82"/>
      <c r="IU1" s="82"/>
      <c r="IV1" s="82"/>
      <c r="IW1" s="82"/>
      <c r="IX1" s="40"/>
      <c r="IY1" s="40"/>
      <c r="IZ1" s="40"/>
      <c r="JA1" s="40"/>
      <c r="JB1" s="84" t="s">
        <v>434</v>
      </c>
    </row>
    <row r="2" spans="1:262" ht="152.44999999999999" customHeight="1">
      <c r="A2" s="77" t="s">
        <v>435</v>
      </c>
      <c r="B2" s="78"/>
      <c r="C2" s="79" t="str">
        <f>'Museet totalt'!B4</f>
        <v>SAMLINGENE - OMFANG</v>
      </c>
      <c r="D2" s="75" t="str">
        <f>CONCATENATE('Museet totalt'!B6," ",'Museet totalt'!D6)</f>
        <v>Antall objekter, fotografier, farkoster bygg og anlegg i de permanente samlingene pr. 31.12.</v>
      </c>
      <c r="E2" s="69" t="str">
        <f>'Museet totalt'!B7</f>
        <v>Kunsthistoriske gjenstander</v>
      </c>
      <c r="F2" s="69" t="str">
        <f>'Museet totalt'!B8</f>
        <v>Kulturhistoriske gjenstander</v>
      </c>
      <c r="G2" s="69" t="str">
        <f>'Museet totalt'!B9</f>
        <v>Arkeologiske gjenstander</v>
      </c>
      <c r="H2" s="69" t="str">
        <f>'Museet totalt'!B10</f>
        <v>Naturhistoriske gjenstander</v>
      </c>
      <c r="I2" s="69" t="str">
        <f>'Museet totalt'!B11</f>
        <v>Fotografier</v>
      </c>
      <c r="J2" s="69" t="str">
        <f>'Museet totalt'!B12</f>
        <v>Vanngående (flytende) farkoster i drift (båter/fartøy/skip)</v>
      </c>
      <c r="K2" s="69" t="str">
        <f>'Museet totalt'!B13</f>
        <v>Vanngående (flytende) farkoster ikke i drift (båter/fartøy/skip som ligger på land)</v>
      </c>
      <c r="L2" s="69" t="str">
        <f>'Museet totalt'!B14</f>
        <v>Landgående farkoster i drift (bil/tog/traktor o.l.)</v>
      </c>
      <c r="M2" s="69" t="str">
        <f>'Museet totalt'!B15</f>
        <v>Landgående farkoster, ute av drift (bil/tog/traktor o.l.)</v>
      </c>
      <c r="N2" s="69" t="str">
        <f>'Museet totalt'!B16</f>
        <v>Luftgående farkoster i drift (f.eks. Fly/helikopter o.l.)</v>
      </c>
      <c r="O2" s="69" t="str">
        <f>'Museet totalt'!B17</f>
        <v>Luftgående farkoster ikke i drift (fly/helikopter o.l.)</v>
      </c>
      <c r="P2" s="69" t="str">
        <f>'Museet totalt'!B18</f>
        <v>Digitalt fødte objekter (f.eks. digitale fotografier)</v>
      </c>
      <c r="Q2" s="69" t="str">
        <f>'Museet totalt'!B19</f>
        <v>Kulturhistoriske bygninger</v>
      </c>
      <c r="R2" s="69" t="str">
        <f>'Museet totalt'!B20</f>
        <v>Teknisk industrielle anlegg</v>
      </c>
      <c r="S2" s="69" t="str">
        <f>'Museet totalt'!B21</f>
        <v>Kulturlandskap</v>
      </c>
      <c r="T2" s="69" t="str">
        <f>'Museet totalt'!B22</f>
        <v>Hageanlegg</v>
      </c>
      <c r="U2" s="70" t="str">
        <f>'Museet totalt'!B25</f>
        <v>Totalt areal</v>
      </c>
      <c r="V2" s="71" t="str">
        <f>'Museet totalt'!B26</f>
        <v>Bygningsmassen totalt (brutto areal i kvadratmeter)</v>
      </c>
      <c r="W2" s="71" t="str">
        <f>'Museet totalt'!B27</f>
        <v>Kulturlandskap (totalt areal i dekar)</v>
      </c>
      <c r="X2" s="71" t="str">
        <f>'Museet totalt'!B28</f>
        <v>Hageanlegg (totalt areal i dekar)</v>
      </c>
      <c r="Y2" s="72" t="s">
        <v>43</v>
      </c>
      <c r="Z2" s="69" t="str">
        <f>'Museet totalt'!B32</f>
        <v>Har museet levende samlinger?</v>
      </c>
      <c r="AA2" s="69" t="str">
        <f>'Museet totalt'!B33</f>
        <v>Antall levende planter</v>
      </c>
      <c r="AB2" s="69" t="str">
        <f>'Museet totalt'!B34</f>
        <v>Antall levende dyr</v>
      </c>
      <c r="AC2" s="73" t="str">
        <f>'Museet totalt'!B37</f>
        <v>Arkiv og kildesamlinger</v>
      </c>
      <c r="AD2" s="71" t="str">
        <f>'Museet totalt'!B38</f>
        <v>Har museet arkivmateriale/kildesamlinger? (Se bort fra eget saksarkiv)</v>
      </c>
      <c r="AE2" s="72" t="str">
        <f>'Museet totalt'!B41</f>
        <v>Immateriell kulturarv</v>
      </c>
      <c r="AF2" s="69" t="str">
        <f>'Museet totalt'!B42</f>
        <v>Arbeider museet med immateriell kulturarv?</v>
      </c>
      <c r="AG2" s="69" t="str">
        <f>CONCATENATE('Museet totalt'!B44," På hvilke områder (skriv inn - jf. kategoriene): 
- Kunnskap om naturen og universet
- Mattradisjoner
- Muntlige tradisjoner og uttrykk
- Språk
- Sosiale skikker, ritualer og festiviteter
- Tradisjonelt håndverk
- Utøvende kunst
- Andre")</f>
        <v>Hvilke områder (ev. kommentarer fra avdelinger dukker opp i feltet  under) På hvilke områder (skriv inn - jf. kategoriene): 
- Kunnskap om naturen og universet
- Mattradisjoner
- Muntlige tradisjoner og uttrykk
- Språk
- Sosiale skikker, ritualer og festiviteter
- Tradisjonelt håndverk
- Utøvende kunst
- Andre</v>
      </c>
      <c r="AH2" s="69" t="str">
        <f>'Museet totalt'!B57</f>
        <v>Gi en vurdering og beskriv museets arbeid med immateriell kulturarv. Inntil 1000 tegn for museet samlet.</v>
      </c>
      <c r="AI2" s="69" t="str">
        <f>'Museet totalt'!B52</f>
        <v>Hvor mange navngitte tradisjoner/praksiser/ferdigheter jobber museet planmessig og strategisk med?</v>
      </c>
      <c r="AJ2" s="69" t="str">
        <f>'Museet totalt'!B53</f>
        <v>Av disse, hvor mange tradisjoner/praksiser/ferdigheter dokumenterer museene?</v>
      </c>
      <c r="AK2" s="69" t="str">
        <f>'Museet totalt'!B54</f>
        <v>For hvor mange av tradisjonene/praksisene/ferdighetene er dokumentasjonen tilgjengelig på nett?</v>
      </c>
      <c r="AL2" s="73" t="str">
        <f>'Museet totalt'!B167</f>
        <v>Antall kunstnere som identifiserer seg som</v>
      </c>
      <c r="AM2" s="71" t="str">
        <f>CONCATENATE('Museet totalt'!B168," - ",'Museet totalt'!D167)</f>
        <v>Kunstnere representert i faste utstillinger - kvinner</v>
      </c>
      <c r="AN2" s="71" t="str">
        <f>CONCATENATE('Museet totalt'!B168," - ",'Museet totalt'!F167)</f>
        <v>Kunstnere representert i faste utstillinger - menn</v>
      </c>
      <c r="AO2" s="71" t="str">
        <f>CONCATENATE('Museet totalt'!B168," - ",'Museet totalt'!H167)</f>
        <v>Kunstnere representert i faste utstillinger - annet</v>
      </c>
      <c r="AP2" s="71" t="str">
        <f>CONCATENATE('Museet totalt'!B169," - ",'Museet totalt'!D167)</f>
        <v>Kunstnere representert i temporære utstillinger - kvinner</v>
      </c>
      <c r="AQ2" s="71" t="str">
        <f>CONCATENATE('Museet totalt'!B169," - ",'Museet totalt'!F167)</f>
        <v>Kunstnere representert i temporære utstillinger - menn</v>
      </c>
      <c r="AR2" s="71" t="str">
        <f>CONCATENATE('Museet totalt'!B169," - ",'Museet totalt'!H167)</f>
        <v>Kunstnere representert i temporære utstillinger - annet</v>
      </c>
      <c r="AS2" s="71" t="str">
        <f>CONCATENATE('Museet totalt'!B170," - ",'Museet totalt'!D167)</f>
        <v>Kunstnere representert i innkjøp/gaver til samlingene - kvinner</v>
      </c>
      <c r="AT2" s="71" t="str">
        <f>CONCATENATE('Museet totalt'!B170," - ",'Museet totalt'!F167)</f>
        <v>Kunstnere representert i innkjøp/gaver til samlingene - menn</v>
      </c>
      <c r="AU2" s="71" t="str">
        <f>CONCATENATE('Museet totalt'!B170," - ",'Museet totalt'!H167)</f>
        <v>Kunstnere representert i innkjøp/gaver til samlingene - annet</v>
      </c>
      <c r="AV2" s="79" t="str">
        <f>'Museet totalt'!B63</f>
        <v>SAMLINGSUTVIKLING</v>
      </c>
      <c r="AW2" s="73" t="str">
        <f>'Museet totalt'!B65</f>
        <v>Tall for tilvekst i løpet av året</v>
      </c>
      <c r="AX2" s="71" t="str">
        <f>CONCATENATE('Museet totalt'!B65," - ",'Museet totalt'!B66," - ",'Museet totalt'!D65)</f>
        <v>Tall for tilvekst i løpet av året - Kunsthistoriske gjenstander - totalt</v>
      </c>
      <c r="AY2" s="71" t="str">
        <f>CONCATENATE('Museet totalt'!B65," - ",'Museet totalt'!B66," - ",'Museet totalt'!F65)</f>
        <v>Tall for tilvekst i løpet av året - Kunsthistoriske gjenstander - i samsvar med plan</v>
      </c>
      <c r="AZ2" s="71" t="str">
        <f>CONCATENATE('Museet totalt'!B65," - ",'Museet totalt'!B67," - ",'Museet totalt'!D65)</f>
        <v>Tall for tilvekst i løpet av året - Kulturhistoriske gjenstander - totalt</v>
      </c>
      <c r="BA2" s="71" t="str">
        <f>CONCATENATE('Museet totalt'!B65," - ",'Museet totalt'!B67," - ",'Museet totalt'!F65)</f>
        <v>Tall for tilvekst i løpet av året - Kulturhistoriske gjenstander - i samsvar med plan</v>
      </c>
      <c r="BB2" s="71" t="str">
        <f>CONCATENATE('Museet totalt'!B65," - ",'Museet totalt'!B68," - ",'Museet totalt'!D65)</f>
        <v>Tall for tilvekst i løpet av året - Arkeologiske gjenstander - totalt</v>
      </c>
      <c r="BC2" s="71" t="str">
        <f>CONCATENATE('Museet totalt'!B65," - ",'Museet totalt'!B68," - ",'Museet totalt'!F65)</f>
        <v>Tall for tilvekst i løpet av året - Arkeologiske gjenstander - i samsvar med plan</v>
      </c>
      <c r="BD2" s="71" t="str">
        <f>CONCATENATE('Museet totalt'!B65," - ",'Museet totalt'!B69," - ",'Museet totalt'!D65)</f>
        <v>Tall for tilvekst i løpet av året - Naturhistoriske gjenstander - totalt</v>
      </c>
      <c r="BE2" s="71" t="str">
        <f>CONCATENATE('Museet totalt'!B65," - ",'Museet totalt'!B69," - ",'Museet totalt'!F65)</f>
        <v>Tall for tilvekst i løpet av året - Naturhistoriske gjenstander - i samsvar med plan</v>
      </c>
      <c r="BF2" s="71" t="str">
        <f>CONCATENATE('Museet totalt'!B65," - ",'Museet totalt'!B70," - ",'Museet totalt'!D65)</f>
        <v>Tall for tilvekst i løpet av året - Fotografier - totalt</v>
      </c>
      <c r="BG2" s="71" t="str">
        <f>CONCATENATE('Museet totalt'!B65," - ",'Museet totalt'!B70," - ",'Museet totalt'!F65)</f>
        <v>Tall for tilvekst i løpet av året - Fotografier - i samsvar med plan</v>
      </c>
      <c r="BH2" s="71" t="str">
        <f>CONCATENATE('Museet totalt'!B65," - ",'Museet totalt'!B71," - ",'Museet totalt'!D65)</f>
        <v>Tall for tilvekst i løpet av året - Vanngående (flytende) farkoster (båter/fartøy/skip) - totalt</v>
      </c>
      <c r="BI2" s="71" t="str">
        <f>CONCATENATE('Museet totalt'!B65," - ",'Museet totalt'!B71," - ",'Museet totalt'!F65)</f>
        <v>Tall for tilvekst i løpet av året - Vanngående (flytende) farkoster (båter/fartøy/skip) - i samsvar med plan</v>
      </c>
      <c r="BJ2" s="71" t="str">
        <f>CONCATENATE(AW2," - ",'Museet totalt'!B72," - ",'Museet totalt'!D65)</f>
        <v>Tall for tilvekst i løpet av året - Landgående farkoster (f.eks. brannbiler/traktorer/tog) - totalt</v>
      </c>
      <c r="BK2" s="71" t="str">
        <f>CONCATENATE(AW2," - ",'Museet totalt'!B72," - ",'Museet totalt'!F65)</f>
        <v>Tall for tilvekst i løpet av året - Landgående farkoster (f.eks. brannbiler/traktorer/tog) - i samsvar med plan</v>
      </c>
      <c r="BL2" s="71" t="str">
        <f>CONCATENATE(AW2," - ",'Museet totalt'!B73," - ",'Museet totalt'!D65)</f>
        <v>Tall for tilvekst i løpet av året - Luftgående farkoster (f.eks. fly/helikopter) - totalt</v>
      </c>
      <c r="BM2" s="71" t="str">
        <f>CONCATENATE(AW2," - ",'Museet totalt'!B73," - ",'Museet totalt'!F65)</f>
        <v>Tall for tilvekst i løpet av året - Luftgående farkoster (f.eks. fly/helikopter) - i samsvar med plan</v>
      </c>
      <c r="BN2" s="71" t="str">
        <f>CONCATENATE(AW2," - ",'Museet totalt'!B74," - ",'Museet totalt'!D65)</f>
        <v>Tall for tilvekst i løpet av året - Digitalt fødte objekter (f.eks. digitale fotografier) - totalt</v>
      </c>
      <c r="BO2" s="71" t="str">
        <f>CONCATENATE(AW2," - ",'Museet totalt'!B74," - ",'Museet totalt'!F65)</f>
        <v>Tall for tilvekst i løpet av året - Digitalt fødte objekter (f.eks. digitale fotografier) - i samsvar med plan</v>
      </c>
      <c r="BP2" s="71" t="str">
        <f>CONCATENATE('Museet totalt'!B65," - ",'Museet totalt'!B75," - ",'Museet totalt'!D65)</f>
        <v>Tall for tilvekst i løpet av året - Kulturhistoriske bygninger - totalt</v>
      </c>
      <c r="BQ2" s="71" t="str">
        <f>CONCATENATE('Museet totalt'!B65," - ",'Museet totalt'!B75," - ",'Museet totalt'!F65)</f>
        <v>Tall for tilvekst i løpet av året - Kulturhistoriske bygninger - i samsvar med plan</v>
      </c>
      <c r="BR2" s="70" t="str">
        <f>'Museet totalt'!B80</f>
        <v>Antall avhendet eller destruert i løpet av året</v>
      </c>
      <c r="BS2" s="71" t="str">
        <f>CONCATENATE('Museet totalt'!B81," - ",'Museet totalt'!B80)</f>
        <v>Kunsthistoriske gjenstander - Antall avhendet eller destruert i løpet av året</v>
      </c>
      <c r="BT2" s="71" t="str">
        <f>CONCATENATE('Museet totalt'!B82," - ",'Museet totalt'!B80)</f>
        <v>Kulturhistoriske gjenstander - Antall avhendet eller destruert i løpet av året</v>
      </c>
      <c r="BU2" s="71" t="str">
        <f>CONCATENATE('Museet totalt'!B83," - ",'Museet totalt'!B80)</f>
        <v>Arkeologiske gjenstander - Antall avhendet eller destruert i løpet av året</v>
      </c>
      <c r="BV2" s="71" t="str">
        <f>CONCATENATE('Museet totalt'!B84," - ",'Museet totalt'!B80)</f>
        <v>Naturhistoriske gjenstander - Antall avhendet eller destruert i løpet av året</v>
      </c>
      <c r="BW2" s="71" t="str">
        <f>CONCATENATE('Museet totalt'!B85," - ",'Museet totalt'!B80)</f>
        <v>Fotografier - Antall avhendet eller destruert i løpet av året</v>
      </c>
      <c r="BX2" s="71" t="str">
        <f>CONCATENATE('Museet totalt'!B86," - ",'Museet totalt'!B80)</f>
        <v>Vanngående (flytende) farkoster (båter/fartøy/skip) - Antall avhendet eller destruert i løpet av året</v>
      </c>
      <c r="BY2" s="71" t="str">
        <f>CONCATENATE('Museet totalt'!B87," - ",'Museet totalt'!B80)</f>
        <v>Landgående farkoster (f.eks. brannbiler/traktorer/tog) - Antall avhendet eller destruert i løpet av året</v>
      </c>
      <c r="BZ2" s="71" t="str">
        <f>CONCATENATE('Museet totalt'!B88," - ",'Museet totalt'!B80)</f>
        <v>Luftgående farkoster (f.eks. fly/helikopter) - Antall avhendet eller destruert i løpet av året</v>
      </c>
      <c r="CA2" s="71" t="str">
        <f>CONCATENATE('Museet totalt'!B89," - ",'Museet totalt'!B80)</f>
        <v>Digitalt fødte objekter (f.eks. digitale fotografier) - Antall avhendet eller destruert i løpet av året</v>
      </c>
      <c r="CB2" s="71" t="str">
        <f>CONCATENATE('Museet totalt'!B90," - ",'Museet totalt'!B80)</f>
        <v>Kulturhistoriske bygninger - Antall avhendet eller destruert i løpet av året</v>
      </c>
      <c r="CC2" s="72" t="str">
        <f>'Museet totalt'!B93</f>
        <v>Utvekslingstiltak</v>
      </c>
      <c r="CD2" s="69" t="str">
        <f>'Museet totalt'!B94</f>
        <v>Antall fysiske objekter lånt ut til museer innenlands</v>
      </c>
      <c r="CE2" s="69" t="str">
        <f>'Museet totalt'!B95</f>
        <v>Antall fysiske objekter lånt ut til museer utenlands</v>
      </c>
      <c r="CF2" s="69" t="str">
        <f>'Museet totalt'!B96</f>
        <v>Antall fysiske objekter lånt ut til andre institusjoner enn museer innenlands</v>
      </c>
      <c r="CG2" s="69" t="str">
        <f>'Museet totalt'!B97</f>
        <v>Antall fysiske objekter lånt inn fra museer innenlands</v>
      </c>
      <c r="CH2" s="69" t="str">
        <f>'Museet totalt'!B98</f>
        <v>Antall fysiske objekter lånt inn fra museer utenlands</v>
      </c>
      <c r="CI2" s="69" t="str">
        <f>'Museet totalt'!B99</f>
        <v>Antall fysiske objekter lånt inn fra andre institusjoner enn museer innenlands</v>
      </c>
      <c r="CJ2" s="70" t="str">
        <f>'Museet totalt'!B101</f>
        <v>Samlingsutvikling</v>
      </c>
      <c r="CK2" s="71" t="str">
        <f>'Museet totalt'!B102</f>
        <v>Forklaring på eventuelle avvik mellom reell tilvekst og endring i totaltall fra fjoråret. Inntil 1000 tegn for museet samlet.</v>
      </c>
      <c r="CL2" s="79" t="str">
        <f>'Museet totalt'!B108</f>
        <v>SAMLINGSDOKUMENTASJON</v>
      </c>
      <c r="CM2" s="75" t="str">
        <f>'Museet totalt'!B111</f>
        <v xml:space="preserve">Antall objekter som er tilfredsstillende registrert, digitalisert og gjort tilgjengelig på internett med digital representasjon totalt per 31.12. </v>
      </c>
      <c r="CN2" s="132" t="str">
        <f>'Museet totalt'!B112</f>
        <v>Kunsthistoriske gjenstander</v>
      </c>
      <c r="CO2" s="69" t="str">
        <f>CONCATENATE('Museet totalt'!B112," - ",'Museet totalt'!D111)</f>
        <v>Kunsthistoriske gjenstander - tilfredsstillende registrert totalt per 31.12</v>
      </c>
      <c r="CP2" s="69" t="str">
        <f>CONCATENATE('Museet totalt'!B112," - ",'Museet totalt'!F111)</f>
        <v>Kunsthistoriske gjenstander - digitalisert totalt per 31.12</v>
      </c>
      <c r="CQ2" s="69" t="str">
        <f>CONCATENATE('Museet totalt'!B112," - ",'Museet totalt'!H111)</f>
        <v>Kunsthistoriske gjenstander - tilgjengeliggjort per 31.12</v>
      </c>
      <c r="CR2" s="70" t="str">
        <f>'Museet totalt'!B113</f>
        <v>Kulturhistoriske gjenstander</v>
      </c>
      <c r="CS2" s="71" t="str">
        <f>CONCATENATE('Museet totalt'!B113," - ",'Museet totalt'!D111)</f>
        <v>Kulturhistoriske gjenstander - tilfredsstillende registrert totalt per 31.12</v>
      </c>
      <c r="CT2" s="71" t="str">
        <f>CONCATENATE('Museet totalt'!B113," - ",'Museet totalt'!F111)</f>
        <v>Kulturhistoriske gjenstander - digitalisert totalt per 31.12</v>
      </c>
      <c r="CU2" s="71" t="str">
        <f>CONCATENATE('Museet totalt'!B113," - ",'Museet totalt'!H111)</f>
        <v>Kulturhistoriske gjenstander - tilgjengeliggjort per 31.12</v>
      </c>
      <c r="CV2" s="72" t="str">
        <f>'Museet totalt'!B114</f>
        <v>Arkeologiske gjenstander</v>
      </c>
      <c r="CW2" s="69" t="str">
        <f>CONCATENATE('Museet totalt'!B114," - ",'Museet totalt'!D111)</f>
        <v>Arkeologiske gjenstander - tilfredsstillende registrert totalt per 31.12</v>
      </c>
      <c r="CX2" s="69" t="str">
        <f>CONCATENATE('Museet totalt'!B114," - ",'Museet totalt'!F111)</f>
        <v>Arkeologiske gjenstander - digitalisert totalt per 31.12</v>
      </c>
      <c r="CY2" s="69" t="str">
        <f>CONCATENATE('Museet totalt'!B114," - ",'Museet totalt'!H111)</f>
        <v>Arkeologiske gjenstander - tilgjengeliggjort per 31.12</v>
      </c>
      <c r="CZ2" s="70" t="str">
        <f>'Museet totalt'!B115</f>
        <v>Naturhistoriske gjenstander</v>
      </c>
      <c r="DA2" s="71" t="str">
        <f>CONCATENATE('Museet totalt'!B115," - ",'Museet totalt'!D111)</f>
        <v>Naturhistoriske gjenstander - tilfredsstillende registrert totalt per 31.12</v>
      </c>
      <c r="DB2" s="71" t="str">
        <f>CONCATENATE('Museet totalt'!B115," - ",'Museet totalt'!F111)</f>
        <v>Naturhistoriske gjenstander - digitalisert totalt per 31.12</v>
      </c>
      <c r="DC2" s="71" t="str">
        <f>CONCATENATE('Museet totalt'!B115," - ",'Museet totalt'!H111)</f>
        <v>Naturhistoriske gjenstander - tilgjengeliggjort per 31.12</v>
      </c>
      <c r="DD2" s="72" t="str">
        <f>'Museet totalt'!B116</f>
        <v>Fotografier</v>
      </c>
      <c r="DE2" s="69" t="str">
        <f>CONCATENATE('Museet totalt'!B116," - ",'Museet totalt'!D111)</f>
        <v>Fotografier - tilfredsstillende registrert totalt per 31.12</v>
      </c>
      <c r="DF2" s="69" t="str">
        <f>CONCATENATE('Museet totalt'!B116," - ",'Museet totalt'!F111)</f>
        <v>Fotografier - digitalisert totalt per 31.12</v>
      </c>
      <c r="DG2" s="69" t="str">
        <f>CONCATENATE('Museet totalt'!B116," - ",'Museet totalt'!H111)</f>
        <v>Fotografier - tilgjengeliggjort per 31.12</v>
      </c>
      <c r="DH2" s="70" t="str">
        <f>'Museet totalt'!B117</f>
        <v>Vanngående (flytende) farkoster (båter/fartøy/skip)</v>
      </c>
      <c r="DI2" s="71" t="str">
        <f>CONCATENATE('Museet totalt'!B117," - ",'Museet totalt'!D111)</f>
        <v>Vanngående (flytende) farkoster (båter/fartøy/skip) - tilfredsstillende registrert totalt per 31.12</v>
      </c>
      <c r="DJ2" s="71" t="str">
        <f>CONCATENATE('Museet totalt'!B117," - ",'Museet totalt'!F111)</f>
        <v>Vanngående (flytende) farkoster (båter/fartøy/skip) - digitalisert totalt per 31.12</v>
      </c>
      <c r="DK2" s="71" t="str">
        <f>CONCATENATE('Museet totalt'!B117," - ",'Museet totalt'!H111)</f>
        <v>Vanngående (flytende) farkoster (båter/fartøy/skip) - tilgjengeliggjort per 31.12</v>
      </c>
      <c r="DL2" s="72" t="str">
        <f>'Museet totalt'!B118</f>
        <v>Landgående farkoster (f.eks. brannbiler/traktorer/tog)</v>
      </c>
      <c r="DM2" s="69" t="str">
        <f>CONCATENATE('Museet totalt'!B118," - ",'Museet totalt'!D111)</f>
        <v>Landgående farkoster (f.eks. brannbiler/traktorer/tog) - tilfredsstillende registrert totalt per 31.12</v>
      </c>
      <c r="DN2" s="69" t="str">
        <f>CONCATENATE('Museet totalt'!B118," - ",'Museet totalt'!F111)</f>
        <v>Landgående farkoster (f.eks. brannbiler/traktorer/tog) - digitalisert totalt per 31.12</v>
      </c>
      <c r="DO2" s="69" t="str">
        <f>CONCATENATE('Museet totalt'!B118," - ",'Museet totalt'!H111)</f>
        <v>Landgående farkoster (f.eks. brannbiler/traktorer/tog) - tilgjengeliggjort per 31.12</v>
      </c>
      <c r="DP2" s="70" t="str">
        <f>'Museet totalt'!B119</f>
        <v>Luftgående farkoster (f.eks. fly/helikopter)</v>
      </c>
      <c r="DQ2" s="71" t="str">
        <f>CONCATENATE('Museet totalt'!B119," - ",'Museet totalt'!D111)</f>
        <v>Luftgående farkoster (f.eks. fly/helikopter) - tilfredsstillende registrert totalt per 31.12</v>
      </c>
      <c r="DR2" s="71" t="str">
        <f>CONCATENATE('Museet totalt'!B119," - ",'Museet totalt'!F111)</f>
        <v>Luftgående farkoster (f.eks. fly/helikopter) - digitalisert totalt per 31.12</v>
      </c>
      <c r="DS2" s="71" t="str">
        <f>CONCATENATE('Museet totalt'!B119," - ",'Museet totalt'!H111)</f>
        <v>Luftgående farkoster (f.eks. fly/helikopter) - tilgjengeliggjort per 31.12</v>
      </c>
      <c r="DT2" s="72" t="str">
        <f>'Museet totalt'!B121</f>
        <v>Kulturhistoriske bygninger</v>
      </c>
      <c r="DU2" s="69" t="str">
        <f>CONCATENATE('Museet totalt'!B121," - ",'Museet totalt'!D111)</f>
        <v>Kulturhistoriske bygninger - tilfredsstillende registrert totalt per 31.12</v>
      </c>
      <c r="DV2" s="69" t="str">
        <f>CONCATENATE('Museet totalt'!B121," - ",'Museet totalt'!F111)</f>
        <v>Kulturhistoriske bygninger - digitalisert totalt per 31.12</v>
      </c>
      <c r="DW2" s="69" t="str">
        <f>CONCATENATE('Museet totalt'!B121," - ",'Museet totalt'!H111)</f>
        <v>Kulturhistoriske bygninger - tilgjengeliggjort per 31.12</v>
      </c>
      <c r="DX2" s="70" t="str">
        <f>'Museet totalt'!B122</f>
        <v>Teknisk industrielle anlegg</v>
      </c>
      <c r="DY2" s="71" t="str">
        <f>CONCATENATE('Museet totalt'!B122," - ",'Museet totalt'!D111)</f>
        <v>Teknisk industrielle anlegg - tilfredsstillende registrert totalt per 31.12</v>
      </c>
      <c r="DZ2" s="71" t="str">
        <f>CONCATENATE('Museet totalt'!B122," - ",'Museet totalt'!F111)</f>
        <v>Teknisk industrielle anlegg - digitalisert totalt per 31.12</v>
      </c>
      <c r="EA2" s="71" t="str">
        <f>CONCATENATE('Museet totalt'!B122," - ",'Museet totalt'!H111)</f>
        <v>Teknisk industrielle anlegg - tilgjengeliggjort per 31.12</v>
      </c>
      <c r="EB2" s="72" t="str">
        <f>'Museet totalt'!B123</f>
        <v>Kulturlandskap</v>
      </c>
      <c r="EC2" s="69" t="str">
        <f>CONCATENATE('Museet totalt'!B123," - ",'Museet totalt'!D111)</f>
        <v>Kulturlandskap - tilfredsstillende registrert totalt per 31.12</v>
      </c>
      <c r="ED2" s="69" t="str">
        <f>CONCATENATE('Museet totalt'!B123," - ",'Museet totalt'!F111)</f>
        <v>Kulturlandskap - digitalisert totalt per 31.12</v>
      </c>
      <c r="EE2" s="69" t="str">
        <f>CONCATENATE('Museet totalt'!B123," - ",'Museet totalt'!H111)</f>
        <v>Kulturlandskap - tilgjengeliggjort per 31.12</v>
      </c>
      <c r="EF2" s="70" t="str">
        <f>'Museet totalt'!B124</f>
        <v>Hageanlegg</v>
      </c>
      <c r="EG2" s="71" t="str">
        <f>CONCATENATE('Museet totalt'!B124," - ",'Museet totalt'!D111)</f>
        <v>Hageanlegg - tilfredsstillende registrert totalt per 31.12</v>
      </c>
      <c r="EH2" s="71" t="str">
        <f>CONCATENATE('Museet totalt'!B124," - ",'Museet totalt'!F111)</f>
        <v>Hageanlegg - digitalisert totalt per 31.12</v>
      </c>
      <c r="EI2" s="71" t="str">
        <f>CONCATENATE('Museet totalt'!B124," - ",'Museet totalt'!H111)</f>
        <v>Hageanlegg - tilgjengeliggjort per 31.12</v>
      </c>
      <c r="EJ2" s="72" t="str">
        <f>'Museet totalt'!B120</f>
        <v>Digitalt fødte objekter (f.eks. digitale fotografier)</v>
      </c>
      <c r="EK2" s="69" t="str">
        <f>CONCATENATE('Museet totalt'!B120," - ",'Museet totalt'!D111)</f>
        <v>Digitalt fødte objekter (f.eks. digitale fotografier) - tilfredsstillende registrert totalt per 31.12</v>
      </c>
      <c r="EL2" s="69" t="str">
        <f>CONCATENATE('Museet totalt'!B120," - ",'Museet totalt'!H111)</f>
        <v>Digitalt fødte objekter (f.eks. digitale fotografier) - tilgjengeliggjort per 31.12</v>
      </c>
      <c r="EM2" s="70" t="s">
        <v>436</v>
      </c>
      <c r="EN2" s="71" t="str">
        <f>'Museet totalt'!B128</f>
        <v>Forklar eventuelle større avvik i antall tilfredsstillende registrerte, digitaliserte og publiserte objekter i forhold til året før. Inntil 1000 tegn for museet samlet.</v>
      </c>
      <c r="EO2" s="70" t="str">
        <f>'Museet totalt'!B151</f>
        <v>Kulturhistoriske bygninger - tilstandsgrad</v>
      </c>
      <c r="EP2" s="71" t="str">
        <f>CONCATENATE('Museet totalt'!B151," - antall med ",'Museet totalt'!B153)</f>
        <v>Kulturhistoriske bygninger - tilstandsgrad - antall med TG0</v>
      </c>
      <c r="EQ2" s="71" t="str">
        <f>CONCATENATE('Museet totalt'!B151," - antall med ",'Museet totalt'!B154)</f>
        <v>Kulturhistoriske bygninger - tilstandsgrad - antall med TG1</v>
      </c>
      <c r="ER2" s="71" t="str">
        <f>CONCATENATE('Museet totalt'!B151," - antall med ",'Museet totalt'!B155)</f>
        <v>Kulturhistoriske bygninger - tilstandsgrad - antall med TG2</v>
      </c>
      <c r="ES2" s="71" t="str">
        <f>CONCATENATE('Museet totalt'!B151," - antall med ",'Museet totalt'!B156)</f>
        <v>Kulturhistoriske bygninger - tilstandsgrad - antall med TG3</v>
      </c>
      <c r="ET2" s="71" t="str">
        <f>CONCATENATE('Museet totalt'!B151," - antall med ",'Museet totalt'!B157)</f>
        <v>Kulturhistoriske bygninger - tilstandsgrad - antall med Ukjent TG</v>
      </c>
      <c r="EU2" s="72" t="s">
        <v>437</v>
      </c>
      <c r="EV2" s="69" t="str">
        <f>'Museet totalt'!B161</f>
        <v>Gi en vurdering av tilstanden til de kulturhistoriske bygningssamlingene. Inntil 1000 tegn for museet samlet.</v>
      </c>
      <c r="EW2" s="70" t="s">
        <v>438</v>
      </c>
      <c r="EX2" s="70" t="str">
        <f>CONCATENATE('Museet totalt'!B134," for ",'Museet totalt'!B136)</f>
        <v>Oppbevaringsforhold per 31.12 for Kunsthistoriske gjenstander</v>
      </c>
      <c r="EY2" s="71" t="str">
        <f>CONCATENATE('Museet totalt'!B136," - ",'Museet totalt'!B135," ",'Museet totalt'!D135)</f>
        <v>Kunsthistoriske gjenstander - Prosentvis del av samlingene som oppbevares under forhold som er svært gode</v>
      </c>
      <c r="EZ2" s="71" t="str">
        <f>CONCATENATE('Museet totalt'!B136," - ",'Museet totalt'!B135," ",'Museet totalt'!F135)</f>
        <v>Kunsthistoriske gjenstander - Prosentvis del av samlingene som oppbevares under forhold som er tilfredsstillende</v>
      </c>
      <c r="FA2" s="71" t="str">
        <f>CONCATENATE('Museet totalt'!B136," - ",'Museet totalt'!B135," ",'Museet totalt'!H135)</f>
        <v>Kunsthistoriske gjenstander - Prosentvis del av samlingene som oppbevares under forhold som er ikke tilfredsstillende</v>
      </c>
      <c r="FB2" s="71" t="str">
        <f>CONCATENATE('Museet totalt'!B136," - ",'Museet totalt'!B135," ",'Museet totalt'!J135)</f>
        <v>Kunsthistoriske gjenstander - Prosentvis del av samlingene som oppbevares under forhold som er dårlige</v>
      </c>
      <c r="FC2" s="72" t="str">
        <f>CONCATENATE('Museet totalt'!B134," for ",'Museet totalt'!B137)</f>
        <v>Oppbevaringsforhold per 31.12 for Kulturhistoriske gjenstander</v>
      </c>
      <c r="FD2" s="69" t="str">
        <f>CONCATENATE('Museet totalt'!B137," - ",'Museet totalt'!B135," ",'Museet totalt'!D135)</f>
        <v>Kulturhistoriske gjenstander - Prosentvis del av samlingene som oppbevares under forhold som er svært gode</v>
      </c>
      <c r="FE2" s="69" t="str">
        <f>CONCATENATE('Museet totalt'!B137," - ",'Museet totalt'!B135," ",'Museet totalt'!F135)</f>
        <v>Kulturhistoriske gjenstander - Prosentvis del av samlingene som oppbevares under forhold som er tilfredsstillende</v>
      </c>
      <c r="FF2" s="69" t="str">
        <f>CONCATENATE('Museet totalt'!B137," - ",'Museet totalt'!B135," ",'Museet totalt'!H135)</f>
        <v>Kulturhistoriske gjenstander - Prosentvis del av samlingene som oppbevares under forhold som er ikke tilfredsstillende</v>
      </c>
      <c r="FG2" s="69" t="str">
        <f>CONCATENATE('Museet totalt'!B137," - ",'Museet totalt'!B135," ",'Museet totalt'!J135)</f>
        <v>Kulturhistoriske gjenstander - Prosentvis del av samlingene som oppbevares under forhold som er dårlige</v>
      </c>
      <c r="FH2" s="70" t="str">
        <f>CONCATENATE('Museet totalt'!B134," for ",'Museet totalt'!B138)</f>
        <v>Oppbevaringsforhold per 31.12 for Arkeologiske gjenstander</v>
      </c>
      <c r="FI2" s="71" t="str">
        <f>CONCATENATE('Museet totalt'!B138," - ",'Museet totalt'!B135," ",'Museet totalt'!D135)</f>
        <v>Arkeologiske gjenstander - Prosentvis del av samlingene som oppbevares under forhold som er svært gode</v>
      </c>
      <c r="FJ2" s="71" t="str">
        <f>CONCATENATE('Museet totalt'!B138," - ",'Museet totalt'!B135," ",'Museet totalt'!F135)</f>
        <v>Arkeologiske gjenstander - Prosentvis del av samlingene som oppbevares under forhold som er tilfredsstillende</v>
      </c>
      <c r="FK2" s="71" t="str">
        <f>CONCATENATE('Museet totalt'!B138," - ",'Museet totalt'!B135," ",'Museet totalt'!H135)</f>
        <v>Arkeologiske gjenstander - Prosentvis del av samlingene som oppbevares under forhold som er ikke tilfredsstillende</v>
      </c>
      <c r="FL2" s="71" t="str">
        <f>CONCATENATE('Museet totalt'!B138," - ",'Museet totalt'!B135," ",'Museet totalt'!J135)</f>
        <v>Arkeologiske gjenstander - Prosentvis del av samlingene som oppbevares under forhold som er dårlige</v>
      </c>
      <c r="FM2" s="72" t="str">
        <f>CONCATENATE('Museet totalt'!B134," for ",'Museet totalt'!B139)</f>
        <v>Oppbevaringsforhold per 31.12 for Naturhistoriske gjenstander</v>
      </c>
      <c r="FN2" s="69" t="str">
        <f>CONCATENATE('Museet totalt'!B139," - ",'Museet totalt'!B135," ",'Museet totalt'!D135)</f>
        <v>Naturhistoriske gjenstander - Prosentvis del av samlingene som oppbevares under forhold som er svært gode</v>
      </c>
      <c r="FO2" s="69" t="str">
        <f>CONCATENATE('Museet totalt'!B139," - ",'Museet totalt'!B135," ",'Museet totalt'!F135)</f>
        <v>Naturhistoriske gjenstander - Prosentvis del av samlingene som oppbevares under forhold som er tilfredsstillende</v>
      </c>
      <c r="FP2" s="69" t="str">
        <f>CONCATENATE('Museet totalt'!B139," - ",'Museet totalt'!B135," ",'Museet totalt'!H135)</f>
        <v>Naturhistoriske gjenstander - Prosentvis del av samlingene som oppbevares under forhold som er ikke tilfredsstillende</v>
      </c>
      <c r="FQ2" s="69" t="str">
        <f>CONCATENATE('Museet totalt'!B139," - ",'Museet totalt'!B135," ",'Museet totalt'!J135)</f>
        <v>Naturhistoriske gjenstander - Prosentvis del av samlingene som oppbevares under forhold som er dårlige</v>
      </c>
      <c r="FR2" s="70" t="str">
        <f>CONCATENATE('Museet totalt'!B134," for ",'Museet totalt'!B140)</f>
        <v>Oppbevaringsforhold per 31.12 for Fotografier</v>
      </c>
      <c r="FS2" s="71" t="str">
        <f>CONCATENATE('Museet totalt'!B140," - ",'Museet totalt'!B135," ",'Museet totalt'!D135)</f>
        <v>Fotografier - Prosentvis del av samlingene som oppbevares under forhold som er svært gode</v>
      </c>
      <c r="FT2" s="71" t="str">
        <f>CONCATENATE('Museet totalt'!B140," - ",'Museet totalt'!B135," ",'Museet totalt'!F135)</f>
        <v>Fotografier - Prosentvis del av samlingene som oppbevares under forhold som er tilfredsstillende</v>
      </c>
      <c r="FU2" s="71" t="str">
        <f>CONCATENATE('Museet totalt'!B140," - ",'Museet totalt'!B135," ",'Museet totalt'!H135)</f>
        <v>Fotografier - Prosentvis del av samlingene som oppbevares under forhold som er ikke tilfredsstillende</v>
      </c>
      <c r="FV2" s="71" t="str">
        <f>CONCATENATE('Museet totalt'!B140," - ",'Museet totalt'!B135," ",'Museet totalt'!J135)</f>
        <v>Fotografier - Prosentvis del av samlingene som oppbevares under forhold som er dårlige</v>
      </c>
      <c r="FW2" s="72" t="str">
        <f>CONCATENATE('Museet totalt'!B134," for ",'Museet totalt'!B141)</f>
        <v>Oppbevaringsforhold per 31.12 for Vanngående (flytende) farkoster (båter/fartøy/skip)</v>
      </c>
      <c r="FX2" s="69" t="str">
        <f>CONCATENATE('Museet totalt'!B141," - ",'Museet totalt'!B135," ",'Museet totalt'!D135)</f>
        <v>Vanngående (flytende) farkoster (båter/fartøy/skip) - Prosentvis del av samlingene som oppbevares under forhold som er svært gode</v>
      </c>
      <c r="FY2" s="69" t="str">
        <f>CONCATENATE('Museet totalt'!B141," - ",'Museet totalt'!B135," ",'Museet totalt'!F135)</f>
        <v>Vanngående (flytende) farkoster (båter/fartøy/skip) - Prosentvis del av samlingene som oppbevares under forhold som er tilfredsstillende</v>
      </c>
      <c r="FZ2" s="69" t="str">
        <f>CONCATENATE('Museet totalt'!B141," - ",'Museet totalt'!B135," ",'Museet totalt'!H135)</f>
        <v>Vanngående (flytende) farkoster (båter/fartøy/skip) - Prosentvis del av samlingene som oppbevares under forhold som er ikke tilfredsstillende</v>
      </c>
      <c r="GA2" s="69" t="str">
        <f>CONCATENATE('Museet totalt'!B141," - ",'Museet totalt'!B135," ",'Museet totalt'!J135)</f>
        <v>Vanngående (flytende) farkoster (båter/fartøy/skip) - Prosentvis del av samlingene som oppbevares under forhold som er dårlige</v>
      </c>
      <c r="GB2" s="70" t="str">
        <f>CONCATENATE('Museet totalt'!B134," for ",'Museet totalt'!B142)</f>
        <v>Oppbevaringsforhold per 31.12 for Landgående farkoster (f.eks. brannbiler/traktorer/tog)</v>
      </c>
      <c r="GC2" s="71" t="str">
        <f>CONCATENATE('Museet totalt'!B142," - ",'Museet totalt'!B135," ",'Museet totalt'!D135)</f>
        <v>Landgående farkoster (f.eks. brannbiler/traktorer/tog) - Prosentvis del av samlingene som oppbevares under forhold som er svært gode</v>
      </c>
      <c r="GD2" s="71" t="str">
        <f>CONCATENATE('Museet totalt'!B142," - ",'Museet totalt'!B135," ",'Museet totalt'!F135)</f>
        <v>Landgående farkoster (f.eks. brannbiler/traktorer/tog) - Prosentvis del av samlingene som oppbevares under forhold som er tilfredsstillende</v>
      </c>
      <c r="GE2" s="71" t="str">
        <f>CONCATENATE('Museet totalt'!B142," - ",'Museet totalt'!B135," ",'Museet totalt'!H135)</f>
        <v>Landgående farkoster (f.eks. brannbiler/traktorer/tog) - Prosentvis del av samlingene som oppbevares under forhold som er ikke tilfredsstillende</v>
      </c>
      <c r="GF2" s="71" t="str">
        <f>CONCATENATE('Museet totalt'!B142," - ",'Museet totalt'!B135," ",'Museet totalt'!J135)</f>
        <v>Landgående farkoster (f.eks. brannbiler/traktorer/tog) - Prosentvis del av samlingene som oppbevares under forhold som er dårlige</v>
      </c>
      <c r="GG2" s="72" t="str">
        <f>CONCATENATE('Museet totalt'!B134," for ",'Museet totalt'!B143)</f>
        <v>Oppbevaringsforhold per 31.12 for Luftgående farkoster (f.eks. fly/helikopter)</v>
      </c>
      <c r="GH2" s="69" t="str">
        <f>CONCATENATE('Museet totalt'!B143," - ",'Museet totalt'!B135," ",'Museet totalt'!D135)</f>
        <v>Luftgående farkoster (f.eks. fly/helikopter) - Prosentvis del av samlingene som oppbevares under forhold som er svært gode</v>
      </c>
      <c r="GI2" s="69" t="str">
        <f>CONCATENATE('Museet totalt'!B143," - ",'Museet totalt'!B135," ",'Museet totalt'!F135)</f>
        <v>Luftgående farkoster (f.eks. fly/helikopter) - Prosentvis del av samlingene som oppbevares under forhold som er tilfredsstillende</v>
      </c>
      <c r="GJ2" s="69" t="str">
        <f>CONCATENATE('Museet totalt'!B143," - ",'Museet totalt'!B135," ",'Museet totalt'!H135)</f>
        <v>Luftgående farkoster (f.eks. fly/helikopter) - Prosentvis del av samlingene som oppbevares under forhold som er ikke tilfredsstillende</v>
      </c>
      <c r="GK2" s="69" t="str">
        <f>CONCATENATE('Museet totalt'!B143," - ",'Museet totalt'!B135," ",'Museet totalt'!J135)</f>
        <v>Luftgående farkoster (f.eks. fly/helikopter) - Prosentvis del av samlingene som oppbevares under forhold som er dårlige</v>
      </c>
      <c r="GL2" s="70" t="str">
        <f>CONCATENATE('Museet totalt'!B134," for ",'Museet totalt'!B144)</f>
        <v>Oppbevaringsforhold per 31.12 for Digitalt fødte objekter (f.eks. digitale fotografier)</v>
      </c>
      <c r="GM2" s="71" t="str">
        <f>CONCATENATE('Museet totalt'!B144," - ",'Museet totalt'!B135," ",'Museet totalt'!D135)</f>
        <v>Digitalt fødte objekter (f.eks. digitale fotografier) - Prosentvis del av samlingene som oppbevares under forhold som er svært gode</v>
      </c>
      <c r="GN2" s="71" t="str">
        <f>CONCATENATE('Museet totalt'!B144," - ",'Museet totalt'!B135," ",'Museet totalt'!F135)</f>
        <v>Digitalt fødte objekter (f.eks. digitale fotografier) - Prosentvis del av samlingene som oppbevares under forhold som er tilfredsstillende</v>
      </c>
      <c r="GO2" s="71" t="str">
        <f>CONCATENATE('Museet totalt'!B144," - ",'Museet totalt'!B135," ",'Museet totalt'!H135)</f>
        <v>Digitalt fødte objekter (f.eks. digitale fotografier) - Prosentvis del av samlingene som oppbevares under forhold som er ikke tilfredsstillende</v>
      </c>
      <c r="GP2" s="71" t="str">
        <f>CONCATENATE('Museet totalt'!B144," - ",'Museet totalt'!B135," ",'Museet totalt'!J135)</f>
        <v>Digitalt fødte objekter (f.eks. digitale fotografier) - Prosentvis del av samlingene som oppbevares under forhold som er dårlige</v>
      </c>
      <c r="GQ2" s="70" t="s">
        <v>439</v>
      </c>
      <c r="GR2" s="74" t="str">
        <f>'Museet totalt'!B147</f>
        <v>Forklar større endringer i rapporterte oppbevaringsforhold. Inntil 1000 tegn for museet samlet.</v>
      </c>
      <c r="GS2" s="79" t="str">
        <f>'Museet totalt'!B253</f>
        <v>BESØK - REGISTRERES PER BESØKSARENA</v>
      </c>
      <c r="GT2" s="68" t="str">
        <f>'Museet totalt'!B257</f>
        <v>Åpningstider</v>
      </c>
      <c r="GU2" s="69" t="str">
        <f>'Museet totalt'!B258</f>
        <v>Hvor mange dager var formidlingsarenaen åpen i løpet av året? (Viser tallet fra avdelingen med flest åpningsdager)</v>
      </c>
      <c r="GV2" s="73" t="str">
        <f>'Museet totalt'!B261</f>
        <v>Inngangsbillett/adgangspenger (besvares kun på arenanivå)</v>
      </c>
      <c r="GW2" s="71" t="str">
        <f>'Museet totalt'!B262</f>
        <v>Var det gratis adgang for alle besøkende? (teller antall «Ja» fra avdelingene)?</v>
      </c>
      <c r="GX2" s="71" t="str">
        <f>'Museet totalt'!B263</f>
        <v>Pris på ordinær voksenbillett (henter snitt av billettpriser):</v>
      </c>
      <c r="GY2" s="71" t="str">
        <f>'Museet totalt'!B264</f>
        <v>Pris på ordinær barnebillett  (henter snitt av billettpriser):</v>
      </c>
      <c r="GZ2" s="71" t="str">
        <f>'Museet totalt'!B268</f>
        <v>Var det gratis adgang for grunnskoleelever hele året?  (Teller antall «Ja» fra avdelingene)</v>
      </c>
      <c r="HA2" s="71" t="str">
        <f>'Museet totalt'!B269</f>
        <v>Var det gratis adgang for elever i videregående skoler hele året? (teller antall «Ja» fra avdelingene)</v>
      </c>
      <c r="HB2" s="75" t="str">
        <f>'Museet totalt'!B272</f>
        <v>Antall besøk i museet (besvares kun på arenanivå, legges sammen til totaltall)</v>
      </c>
      <c r="HC2" s="69" t="str">
        <f>'Museet totalt'!B273</f>
        <v>Besøk voksne</v>
      </c>
      <c r="HD2" s="69" t="str">
        <f>'Museet totalt'!B274</f>
        <v>Besøk barn og unge</v>
      </c>
      <c r="HE2" s="69" t="str">
        <f>'Museet totalt'!B276</f>
        <v xml:space="preserve">Antall besøk med billett/inngangspenger (kommer IKKE i tillegg til besøk rapportert over) </v>
      </c>
      <c r="HF2" s="73" t="str">
        <f>'Museet totalt'!B281</f>
        <v>Kulturhistoriske bygninger</v>
      </c>
      <c r="HG2" s="71" t="str">
        <f>CONCATENATE('Museet totalt'!B281," - ",'Museet totalt'!B282," - ",'Museet totalt'!D281)</f>
        <v>Kulturhistoriske bygninger - Åpne for publikum - totalt</v>
      </c>
      <c r="HH2" s="75" t="str">
        <f>'Museet totalt'!B285</f>
        <v>Utstillinger</v>
      </c>
      <c r="HI2" s="69" t="str">
        <f>CONCATENATE('Museet totalt'!B285," - ",'Museet totalt'!D285)</f>
        <v>Utstillinger - totalt</v>
      </c>
      <c r="HJ2" s="69" t="str">
        <f>CONCATENATE('Museet totalt'!B285," - ",'Museet totalt'!F285," (tallet må vøre lavere enn utstillinger totalt")</f>
        <v>Utstillinger - nyåpnet i løpet av året (tallet må vøre lavere enn utstillinger totalt</v>
      </c>
      <c r="HK2" s="73" t="str">
        <f>'Museet totalt'!B289</f>
        <v>Arrangementer</v>
      </c>
      <c r="HL2" s="71" t="str">
        <f>CONCATENATE('Museet totalt'!B290," - ",'Museet totalt'!D289)</f>
        <v>Antall museumsfaglige arrangementer (eksempelvis åpne møter, foredrag, utstillingsåpninger, seminarer e.l. konserter, skuespill e.l.) - totalt</v>
      </c>
      <c r="HM2" s="71" t="str">
        <f>CONCATENATE('Museet totalt'!B290," - ",'Museet totalt'!F289)</f>
        <v>Antall museumsfaglige arrangementer (eksempelvis åpne møter, foredrag, utstillingsåpninger, seminarer e.l. konserter, skuespill e.l.) - for barn og unge</v>
      </c>
      <c r="HN2" s="71" t="str">
        <f>CONCATENATE('Museet totalt'!B291," - ",'Museet totalt'!D289)</f>
        <v>Antall andre arrangementer (åpne møter, konserter, skuespill e.l.) - totalt</v>
      </c>
      <c r="HO2" s="71" t="str">
        <f>CONCATENATE('Museet totalt'!B291," - ",'Museet totalt'!F289)</f>
        <v>Antall andre arrangementer (åpne møter, konserter, skuespill e.l.) - for barn og unge</v>
      </c>
      <c r="HP2" s="75" t="str">
        <f>'Museet totalt'!B294</f>
        <v>Pedagogisk virksomhet</v>
      </c>
      <c r="HQ2" s="69" t="str">
        <f>'Museet totalt'!B295</f>
        <v>Antall barn og unge som har deltatt i pedagogiske opplegg (på denne arenaen)?</v>
      </c>
      <c r="HR2" s="105" t="str">
        <f>'Museet totalt'!B296</f>
        <v>- av disse, antall barn i grunnskole og vgs som deltok i tiltak knyttet til Den kulturelle skolesekken</v>
      </c>
      <c r="HS2" s="79" t="str">
        <f>'Museet totalt'!B300</f>
        <v>BESØK - HOVEDSKJEMA, FELLES FOR HELE MUSEET</v>
      </c>
      <c r="HT2" s="70" t="str">
        <f>'Museet totalt'!B302</f>
        <v xml:space="preserve">Måltall besøk </v>
      </c>
      <c r="HU2" s="166" t="str">
        <f>'Museet totalt'!B303</f>
        <v>Forventet totalt besøk 2026</v>
      </c>
      <c r="HV2" s="70" t="s">
        <v>440</v>
      </c>
      <c r="HW2" s="71" t="str">
        <f>'Museet totalt'!B307</f>
        <v>Kommenter ev. større avvik, særlig nedgang, i besøkstall. Inntil 1000 tegn for museet samlet.</v>
      </c>
      <c r="HX2" s="79" t="str">
        <f>'Museet totalt'!B313</f>
        <v>FORMIDLING</v>
      </c>
      <c r="HY2" s="70" t="str">
        <f>'Museet totalt'!B316</f>
        <v>Egenproduserte vandreutstillinger i drift</v>
      </c>
      <c r="HZ2" s="71" t="str">
        <f>CONCATENATE('Museet totalt'!B316," - ",'Museet totalt'!D315)</f>
        <v>Egenproduserte vandreutstillinger i drift - totalt</v>
      </c>
      <c r="IA2" s="74" t="str">
        <f>CONCATENATE('Museet totalt'!B316," - ",'Museet totalt'!F315)</f>
        <v>Egenproduserte vandreutstillinger i drift - nyåpnet</v>
      </c>
      <c r="IB2" s="79"/>
      <c r="IC2" s="75" t="s">
        <v>441</v>
      </c>
      <c r="ID2" s="69" t="str">
        <f>'Museet totalt'!B236</f>
        <v>Antall større publikasjoner</v>
      </c>
      <c r="IE2" s="69" t="str">
        <f>'Museet totalt'!B237</f>
        <v>Antall publiserte forskningsartikler med fagfellevurdering</v>
      </c>
      <c r="IF2" s="69" t="str">
        <f>'Museet totalt'!B238</f>
        <v>Antall andre forskningspublikasjoner</v>
      </c>
      <c r="IG2" s="73" t="str">
        <f>CONCATENATE('Museet totalt'!B242," ",'Museet totalt'!B247)</f>
        <v>Kompetanse Forsknings- og utviklingsprosjekter, deltakelse i løpet av året</v>
      </c>
      <c r="IH2" s="71" t="str">
        <f>CONCATENATE('Museet totalt'!B41," - ",'Museet totalt'!B243)</f>
        <v>Immateriell kulturarv - Antall deltagere på kortere opplæringsløp</v>
      </c>
      <c r="II2" s="71" t="str">
        <f>CONCATENATE('Museet totalt'!B41," - ",'Museet totalt'!B244)</f>
        <v>Immateriell kulturarv - Antall personer som fullførte praksis eller deler av formelt utdanningsløp ved museet</v>
      </c>
      <c r="IJ2" s="71" t="str">
        <f>'Museet totalt'!B248</f>
        <v>Antall deltagelser i formaliserte lokale/regionale FoU-prosjekter</v>
      </c>
      <c r="IK2" s="71" t="str">
        <f>'Museet totalt'!B249</f>
        <v>Antall deltagelser i formaliserte nasjonale FoU-prosjekter</v>
      </c>
      <c r="IL2" s="199" t="str">
        <f>'Museet totalt'!B250</f>
        <v>Antall deltagelser i formaliserte internasjonale FoU-prosjekter</v>
      </c>
      <c r="IM2" s="79" t="str">
        <f>'Museet totalt'!B319</f>
        <v>ADMINISTRASJON OG ORGANISASJON</v>
      </c>
      <c r="IN2" s="75" t="str">
        <f>'Museet totalt'!B321</f>
        <v>Frivillige</v>
      </c>
      <c r="IO2" s="69" t="str">
        <f>'Museet totalt'!B322</f>
        <v>Anslått antall frivillige/ubetalte årsverk (kvinner og menn)</v>
      </c>
      <c r="IP2" s="69" t="str">
        <f>'Museet totalt'!B323</f>
        <v>Antall frivillige/ubetalte personer</v>
      </c>
      <c r="IQ2" s="73" t="str">
        <f>'Museet totalt'!B327</f>
        <v>Driftsbygninger per 31.12</v>
      </c>
      <c r="IR2" s="71" t="str">
        <f>'Museet totalt'!B328</f>
        <v>Antall bygninger i museets eie</v>
      </c>
      <c r="IS2" s="71" t="str">
        <f>'Museet totalt'!B329</f>
        <v>Totalt bruttoareal av bygg (brutto areal m2) i museets eie</v>
      </c>
      <c r="IT2" s="71" t="str">
        <f>'Museet totalt'!B332</f>
        <v>Antall bygninger som museet har forvaltningsansvar for (uten å leie eller eie)</v>
      </c>
      <c r="IU2" s="71" t="str">
        <f>'Museet totalt'!B333</f>
        <v>Totalt bruttoareal av bygg (brutto areal m2) som museet har forvaltningsansvar for</v>
      </c>
      <c r="IV2" s="71" t="str">
        <f>'Museet totalt'!B330</f>
        <v>Antall bygninger som museet leier</v>
      </c>
      <c r="IW2" s="71" t="str">
        <f>'Museet totalt'!B331</f>
        <v>Totalt bruttoareal av bygg (brutto areal m2) som museet leier]</v>
      </c>
      <c r="IX2" s="42"/>
      <c r="IY2" s="41"/>
      <c r="IZ2" s="41"/>
      <c r="JA2" s="40"/>
      <c r="JB2" s="84" t="s">
        <v>434</v>
      </c>
    </row>
    <row r="3" spans="1:262" s="1" customFormat="1" ht="15" thickBot="1">
      <c r="A3" s="122" t="s">
        <v>442</v>
      </c>
      <c r="B3" s="123"/>
      <c r="C3" s="124"/>
      <c r="D3" s="125"/>
      <c r="E3" s="126" t="str">
        <f>'Museet totalt'!C7</f>
        <v>055</v>
      </c>
      <c r="F3" s="126" t="str">
        <f>'Museet totalt'!$C8</f>
        <v>064</v>
      </c>
      <c r="G3" s="126" t="str">
        <f>'Museet totalt'!$C9</f>
        <v>266</v>
      </c>
      <c r="H3" s="126" t="str">
        <f>'Museet totalt'!$C10</f>
        <v>073</v>
      </c>
      <c r="I3" s="126" t="str">
        <f>'Museet totalt'!$C11</f>
        <v>080</v>
      </c>
      <c r="J3" s="126" t="str">
        <f>'Museet totalt'!$C12</f>
        <v>313</v>
      </c>
      <c r="K3" s="126" t="str">
        <f>'Museet totalt'!$C13</f>
        <v>314</v>
      </c>
      <c r="L3" s="126" t="str">
        <f>'Museet totalt'!$C14</f>
        <v>MUSSTAT-NYTT-001</v>
      </c>
      <c r="M3" s="126" t="str">
        <f>'Museet totalt'!$C15</f>
        <v>MUSSTAT-NYTT-002</v>
      </c>
      <c r="N3" s="126" t="str">
        <f>'Museet totalt'!$C16</f>
        <v>MUSSTAT-NYTT-003</v>
      </c>
      <c r="O3" s="126" t="str">
        <f>'Museet totalt'!$C17</f>
        <v>MUSSTAT-NYTT-004</v>
      </c>
      <c r="P3" s="126" t="str">
        <f>'Museet totalt'!$C18</f>
        <v>MUSSTAT-NYTT-005</v>
      </c>
      <c r="Q3" s="126" t="str">
        <f>'Museet totalt'!$C19</f>
        <v>048</v>
      </c>
      <c r="R3" s="126">
        <f>'Museet totalt'!$C20</f>
        <v>331</v>
      </c>
      <c r="S3" s="126">
        <f>'Museet totalt'!$C21</f>
        <v>332</v>
      </c>
      <c r="T3" s="126">
        <f>'Museet totalt'!$C22</f>
        <v>333</v>
      </c>
      <c r="U3" s="127"/>
      <c r="V3" s="126" t="str">
        <f>'Museet totalt'!C26</f>
        <v>MUSSTAT-NYTT-006</v>
      </c>
      <c r="W3" s="126">
        <f>'Museet totalt'!C27</f>
        <v>334</v>
      </c>
      <c r="X3" s="126">
        <f>'Museet totalt'!C28</f>
        <v>335</v>
      </c>
      <c r="Y3" s="125"/>
      <c r="Z3" s="126">
        <f>'Museet totalt'!C32</f>
        <v>403</v>
      </c>
      <c r="AA3" s="126">
        <f>'Museet totalt'!C33</f>
        <v>336</v>
      </c>
      <c r="AB3" s="126">
        <f>'Museet totalt'!C34</f>
        <v>337</v>
      </c>
      <c r="AC3" s="127"/>
      <c r="AD3" s="126" t="str">
        <f>'Museet totalt'!C38</f>
        <v>089</v>
      </c>
      <c r="AE3" s="125"/>
      <c r="AF3" s="126" t="str">
        <f>'Museet totalt'!C42</f>
        <v>409</v>
      </c>
      <c r="AG3" s="126" t="str">
        <f>'Museet totalt'!C44</f>
        <v>01</v>
      </c>
      <c r="AH3" s="126" t="str">
        <f>'Museet totalt'!C57</f>
        <v>410</v>
      </c>
      <c r="AI3" s="126" t="str">
        <f>'Museet totalt'!C52</f>
        <v>MUSSTAT-NYTT-007</v>
      </c>
      <c r="AJ3" s="126" t="str">
        <f>'Museet totalt'!C53</f>
        <v>MUSSTAT-NYTT-008</v>
      </c>
      <c r="AK3" s="126" t="str">
        <f>'Museet totalt'!C54</f>
        <v>MUSSTAT-NYTT-009</v>
      </c>
      <c r="AL3" s="127"/>
      <c r="AM3" s="126" t="str">
        <f>'Museet totalt'!C168</f>
        <v>MUSSTAT-NYTT-044</v>
      </c>
      <c r="AN3" s="126" t="str">
        <f>'Museet totalt'!E168</f>
        <v>MUSSTAT-NYTT-045</v>
      </c>
      <c r="AO3" s="126" t="str">
        <f>'Museet totalt'!G168</f>
        <v>MUSSTAT-NYTT-046</v>
      </c>
      <c r="AP3" s="126" t="str">
        <f>'Museet totalt'!C169</f>
        <v>MUSSTAT-NYTT-047</v>
      </c>
      <c r="AQ3" s="126" t="str">
        <f>'Museet totalt'!E169</f>
        <v>MUSSTAT-NYTT-048</v>
      </c>
      <c r="AR3" s="126" t="str">
        <f>'Museet totalt'!G169</f>
        <v>MUSSTAT-NYTT-049</v>
      </c>
      <c r="AS3" s="126" t="str">
        <f>'Museet totalt'!C170</f>
        <v>MUSSTAT-NYTT-050</v>
      </c>
      <c r="AT3" s="80" t="str">
        <f>'Museet totalt'!E170</f>
        <v>MUSSTAT-NYTT-051</v>
      </c>
      <c r="AU3" s="80" t="str">
        <f>'Museet totalt'!G170</f>
        <v>MUSSTAT-NYTT-052</v>
      </c>
      <c r="AV3" s="124"/>
      <c r="AW3" s="127"/>
      <c r="AX3" s="126" t="str">
        <f>'Museet totalt'!C66</f>
        <v>056</v>
      </c>
      <c r="AY3" s="126" t="str">
        <f>'Museet totalt'!E66</f>
        <v>059</v>
      </c>
      <c r="AZ3" s="126" t="str">
        <f>'Museet totalt'!C67</f>
        <v>065</v>
      </c>
      <c r="BA3" s="126" t="str">
        <f>'Museet totalt'!E67</f>
        <v>068</v>
      </c>
      <c r="BB3" s="126" t="str">
        <f>'Museet totalt'!C68</f>
        <v>267</v>
      </c>
      <c r="BC3" s="126" t="str">
        <f>'Museet totalt'!E68</f>
        <v>268</v>
      </c>
      <c r="BD3" s="126" t="str">
        <f>'Museet totalt'!C69</f>
        <v>074</v>
      </c>
      <c r="BE3" s="126" t="str">
        <f>'Museet totalt'!E69</f>
        <v>075</v>
      </c>
      <c r="BF3" s="126" t="str">
        <f>'Museet totalt'!C70</f>
        <v>081</v>
      </c>
      <c r="BG3" s="126" t="str">
        <f>'Museet totalt'!E70</f>
        <v>084</v>
      </c>
      <c r="BH3" s="126">
        <f>'Museet totalt'!C71</f>
        <v>338</v>
      </c>
      <c r="BI3" s="126" t="str">
        <f>'Museet totalt'!E71</f>
        <v>339</v>
      </c>
      <c r="BJ3" s="80" t="str">
        <f>'Museet totalt'!C72</f>
        <v>MUSSTAT-NYTT-010</v>
      </c>
      <c r="BK3" s="80" t="str">
        <f>'Museet totalt'!E72</f>
        <v>MUSSTAT-NYTT-011</v>
      </c>
      <c r="BL3" s="80" t="str">
        <f>'Museet totalt'!C73</f>
        <v>MUSSTAT-NYTT-012</v>
      </c>
      <c r="BM3" s="80" t="str">
        <f>'Museet totalt'!E73</f>
        <v>MUSSTAT-NYTT-013</v>
      </c>
      <c r="BN3" s="80" t="str">
        <f>'Museet totalt'!C74</f>
        <v>MUSSTAT-NYTT-014</v>
      </c>
      <c r="BO3" s="80" t="str">
        <f>'Museet totalt'!E74</f>
        <v>MUSSTAT-NYTT-015</v>
      </c>
      <c r="BP3" s="126" t="str">
        <f>'Museet totalt'!C75</f>
        <v>050</v>
      </c>
      <c r="BQ3" s="126">
        <f>'Museet totalt'!E75</f>
        <v>340</v>
      </c>
      <c r="BR3" s="127"/>
      <c r="BS3" s="126">
        <f>'Museet totalt'!C81</f>
        <v>343</v>
      </c>
      <c r="BT3" s="126">
        <f>'Museet totalt'!C82</f>
        <v>344</v>
      </c>
      <c r="BU3" s="126">
        <f>'Museet totalt'!C83</f>
        <v>345</v>
      </c>
      <c r="BV3" s="126">
        <f>'Museet totalt'!C84</f>
        <v>346</v>
      </c>
      <c r="BW3" s="126">
        <f>'Museet totalt'!C85</f>
        <v>347</v>
      </c>
      <c r="BX3" s="126">
        <f>'Museet totalt'!C86</f>
        <v>348</v>
      </c>
      <c r="BY3" s="80" t="str">
        <f>'Museet totalt'!C87</f>
        <v>MUSSTAT-NYTT-0162</v>
      </c>
      <c r="BZ3" s="80" t="str">
        <f>'Museet totalt'!C88</f>
        <v>MUSSTAT-NYTT-016</v>
      </c>
      <c r="CA3" s="80" t="str">
        <f>'Museet totalt'!C89</f>
        <v>MUSSTAT-NYTT-017</v>
      </c>
      <c r="CB3" s="126">
        <f>'Museet totalt'!C90</f>
        <v>349</v>
      </c>
      <c r="CC3" s="125"/>
      <c r="CD3" s="126" t="str">
        <f>'Museet totalt'!C94</f>
        <v>MUSSTAT-NYTT-019</v>
      </c>
      <c r="CE3" s="126" t="str">
        <f>'Museet totalt'!C95</f>
        <v>MUSSTAT-NYTT-023</v>
      </c>
      <c r="CF3" s="126" t="str">
        <f>'Museet totalt'!C96</f>
        <v>MUSSTAT-NYTT-021</v>
      </c>
      <c r="CG3" s="126" t="str">
        <f>'Museet totalt'!C97</f>
        <v>MUSSTAT-NYTT-018</v>
      </c>
      <c r="CH3" s="126" t="str">
        <f>'Museet totalt'!C98</f>
        <v>MUSSTAT-NYTT-022</v>
      </c>
      <c r="CI3" s="80" t="str">
        <f>'Museet totalt'!C99</f>
        <v>MUSSTAT-NYTT-020</v>
      </c>
      <c r="CJ3" s="127"/>
      <c r="CK3" s="126" t="str">
        <f>'Museet totalt'!C102</f>
        <v>393</v>
      </c>
      <c r="CL3" s="124"/>
      <c r="CM3" s="125"/>
      <c r="CN3" s="137"/>
      <c r="CO3" s="126" t="str">
        <f>'Museet totalt'!C112</f>
        <v>303</v>
      </c>
      <c r="CP3" s="126" t="str">
        <f>'Museet totalt'!E112</f>
        <v>297</v>
      </c>
      <c r="CQ3" s="126">
        <f>'Museet totalt'!G112</f>
        <v>306</v>
      </c>
      <c r="CR3" s="127"/>
      <c r="CS3" s="126" t="str">
        <f>'Museet totalt'!C113</f>
        <v>304</v>
      </c>
      <c r="CT3" s="126" t="str">
        <f>'Museet totalt'!E113</f>
        <v>298</v>
      </c>
      <c r="CU3" s="126" t="str">
        <f>'Museet totalt'!G113</f>
        <v>307</v>
      </c>
      <c r="CV3" s="125"/>
      <c r="CW3" s="126" t="str">
        <f>'Museet totalt'!C114</f>
        <v>309</v>
      </c>
      <c r="CX3" s="126" t="str">
        <f>'Museet totalt'!E114</f>
        <v>299</v>
      </c>
      <c r="CY3" s="126" t="str">
        <f>'Museet totalt'!G114</f>
        <v>311</v>
      </c>
      <c r="CZ3" s="127"/>
      <c r="DA3" s="126" t="str">
        <f>'Museet totalt'!C115</f>
        <v>310</v>
      </c>
      <c r="DB3" s="126" t="str">
        <f>'Museet totalt'!E115</f>
        <v>300</v>
      </c>
      <c r="DC3" s="126" t="str">
        <f>'Museet totalt'!G115</f>
        <v>312</v>
      </c>
      <c r="DD3" s="125"/>
      <c r="DE3" s="126" t="str">
        <f>'Museet totalt'!C116</f>
        <v>305</v>
      </c>
      <c r="DF3" s="126" t="str">
        <f>'Museet totalt'!E116</f>
        <v>301</v>
      </c>
      <c r="DG3" s="126" t="str">
        <f>'Museet totalt'!G116</f>
        <v>308</v>
      </c>
      <c r="DH3" s="127"/>
      <c r="DI3" s="126">
        <f>'Museet totalt'!C117</f>
        <v>350</v>
      </c>
      <c r="DJ3" s="126">
        <f>'Museet totalt'!E117</f>
        <v>351</v>
      </c>
      <c r="DK3" s="126">
        <f>'Museet totalt'!G117</f>
        <v>352</v>
      </c>
      <c r="DL3" s="125"/>
      <c r="DM3" s="80" t="str">
        <f>'Museet totalt'!C118</f>
        <v>MUSSTAT-NYTT-024</v>
      </c>
      <c r="DN3" s="80" t="str">
        <f>'Museet totalt'!E118</f>
        <v>MUSSTAT-NYTT-025</v>
      </c>
      <c r="DO3" s="80" t="str">
        <f>'Museet totalt'!G118</f>
        <v>MUSSTAT-NYTT-026</v>
      </c>
      <c r="DP3" s="127"/>
      <c r="DQ3" s="80" t="str">
        <f>'Museet totalt'!C119</f>
        <v>MUSSTAT-NYTT-027</v>
      </c>
      <c r="DR3" s="80" t="str">
        <f>'Museet totalt'!E119</f>
        <v>MUSSTAT-NYTT-028</v>
      </c>
      <c r="DS3" s="80" t="str">
        <f>'Museet totalt'!G119</f>
        <v>MUSSTAT-NYTT-029</v>
      </c>
      <c r="DT3" s="125"/>
      <c r="DU3" s="126">
        <f>'Museet totalt'!C121</f>
        <v>353</v>
      </c>
      <c r="DV3" s="126">
        <f>'Museet totalt'!E121</f>
        <v>354</v>
      </c>
      <c r="DW3" s="126">
        <f>'Museet totalt'!G121</f>
        <v>355</v>
      </c>
      <c r="DX3" s="127"/>
      <c r="DY3" s="126">
        <f>'Museet totalt'!C122</f>
        <v>356</v>
      </c>
      <c r="DZ3" s="126">
        <f>'Museet totalt'!E122</f>
        <v>357</v>
      </c>
      <c r="EA3" s="126">
        <f>'Museet totalt'!G122</f>
        <v>358</v>
      </c>
      <c r="EB3" s="125"/>
      <c r="EC3" s="126">
        <f>'Museet totalt'!C123</f>
        <v>359</v>
      </c>
      <c r="ED3" s="126">
        <f>'Museet totalt'!E123</f>
        <v>360</v>
      </c>
      <c r="EE3" s="126">
        <f>'Museet totalt'!G123</f>
        <v>361</v>
      </c>
      <c r="EF3" s="127"/>
      <c r="EG3" s="126">
        <f>'Museet totalt'!C124</f>
        <v>362</v>
      </c>
      <c r="EH3" s="126">
        <f>'Museet totalt'!E124</f>
        <v>363</v>
      </c>
      <c r="EI3" s="126">
        <f>'Museet totalt'!G124</f>
        <v>364</v>
      </c>
      <c r="EJ3" s="125"/>
      <c r="EK3" s="80" t="str">
        <f>'Museet totalt'!C120</f>
        <v>MUSSTAT-NYTT-030</v>
      </c>
      <c r="EL3" s="80" t="str">
        <f>'Museet totalt'!G120</f>
        <v>MUSSTAT-NYTT-031</v>
      </c>
      <c r="EM3" s="193"/>
      <c r="EN3" s="126" t="str">
        <f>'Museet totalt'!C128</f>
        <v>394</v>
      </c>
      <c r="EO3" s="127"/>
      <c r="EP3" s="126" t="str">
        <f>'Museet totalt'!C153</f>
        <v>421</v>
      </c>
      <c r="EQ3" s="126" t="str">
        <f>'Museet totalt'!C154</f>
        <v>422</v>
      </c>
      <c r="ER3" s="126" t="str">
        <f>'Museet totalt'!C155</f>
        <v>423</v>
      </c>
      <c r="ES3" s="126" t="str">
        <f>'Museet totalt'!C156</f>
        <v>424</v>
      </c>
      <c r="ET3" s="126" t="str">
        <f>'Museet totalt'!C157</f>
        <v>425</v>
      </c>
      <c r="EU3" s="125"/>
      <c r="EV3" s="126" t="str">
        <f>'Museet totalt'!C161</f>
        <v>426</v>
      </c>
      <c r="EW3" s="128"/>
      <c r="EX3" s="128" t="s">
        <v>443</v>
      </c>
      <c r="EY3" s="126" t="str">
        <f>'Museet totalt'!C136</f>
        <v>365</v>
      </c>
      <c r="EZ3" s="126" t="str">
        <f>'Museet totalt'!E136</f>
        <v>366</v>
      </c>
      <c r="FA3" s="126" t="str">
        <f>'Museet totalt'!G136</f>
        <v>367</v>
      </c>
      <c r="FB3" s="126" t="str">
        <f>'Museet totalt'!I136</f>
        <v>368</v>
      </c>
      <c r="FC3" s="129" t="s">
        <v>443</v>
      </c>
      <c r="FD3" s="126" t="str">
        <f>'Museet totalt'!C137</f>
        <v>369</v>
      </c>
      <c r="FE3" s="126" t="str">
        <f>'Museet totalt'!E137</f>
        <v>370</v>
      </c>
      <c r="FF3" s="126" t="str">
        <f>'Museet totalt'!G137</f>
        <v>371</v>
      </c>
      <c r="FG3" s="126" t="str">
        <f>'Museet totalt'!I137</f>
        <v>372</v>
      </c>
      <c r="FH3" s="127" t="s">
        <v>443</v>
      </c>
      <c r="FI3" s="126" t="str">
        <f>'Museet totalt'!C138</f>
        <v>373</v>
      </c>
      <c r="FJ3" s="126" t="str">
        <f>'Museet totalt'!E138</f>
        <v>374</v>
      </c>
      <c r="FK3" s="126" t="str">
        <f>'Museet totalt'!G138</f>
        <v>375</v>
      </c>
      <c r="FL3" s="126" t="str">
        <f>'Museet totalt'!I138</f>
        <v>376</v>
      </c>
      <c r="FM3" s="129" t="s">
        <v>443</v>
      </c>
      <c r="FN3" s="126" t="str">
        <f>'Museet totalt'!C139</f>
        <v>377</v>
      </c>
      <c r="FO3" s="126" t="str">
        <f>'Museet totalt'!E139</f>
        <v>378</v>
      </c>
      <c r="FP3" s="126" t="str">
        <f>'Museet totalt'!G139</f>
        <v>379</v>
      </c>
      <c r="FQ3" s="126" t="str">
        <f>'Museet totalt'!I139</f>
        <v>380</v>
      </c>
      <c r="FR3" s="127" t="s">
        <v>443</v>
      </c>
      <c r="FS3" s="126" t="str">
        <f>'Museet totalt'!C140</f>
        <v>381</v>
      </c>
      <c r="FT3" s="126" t="str">
        <f>'Museet totalt'!E140</f>
        <v>382</v>
      </c>
      <c r="FU3" s="126" t="str">
        <f>'Museet totalt'!G140</f>
        <v>383</v>
      </c>
      <c r="FV3" s="126" t="str">
        <f>'Museet totalt'!I140</f>
        <v>384</v>
      </c>
      <c r="FW3" s="129" t="s">
        <v>443</v>
      </c>
      <c r="FX3" s="126" t="str">
        <f>'Museet totalt'!C141</f>
        <v>385</v>
      </c>
      <c r="FY3" s="126" t="str">
        <f>'Museet totalt'!E141</f>
        <v>386</v>
      </c>
      <c r="FZ3" s="126" t="str">
        <f>'Museet totalt'!G141</f>
        <v>387</v>
      </c>
      <c r="GA3" s="126" t="str">
        <f>'Museet totalt'!I141</f>
        <v>388</v>
      </c>
      <c r="GB3" s="128" t="s">
        <v>443</v>
      </c>
      <c r="GC3" s="80" t="str">
        <f>'Museet totalt'!C142</f>
        <v>MUSSTAT-NYTT-032</v>
      </c>
      <c r="GD3" s="80" t="str">
        <f>'Museet totalt'!E142</f>
        <v>MUSSTAT-NYTT-033</v>
      </c>
      <c r="GE3" s="80" t="str">
        <f>'Museet totalt'!G142</f>
        <v>MUSSTAT-NYTT-034</v>
      </c>
      <c r="GF3" s="80" t="str">
        <f>'Museet totalt'!I142</f>
        <v>MUSSTAT-NYTT-035</v>
      </c>
      <c r="GG3" s="125" t="s">
        <v>443</v>
      </c>
      <c r="GH3" s="80" t="str">
        <f>'Museet totalt'!C143</f>
        <v>MUSSTAT-NYTT-036</v>
      </c>
      <c r="GI3" s="80" t="str">
        <f>'Museet totalt'!E143</f>
        <v>MUSSTAT-NYTT-037</v>
      </c>
      <c r="GJ3" s="80" t="str">
        <f>'Museet totalt'!G143</f>
        <v>MUSSTAT-NYTT-038</v>
      </c>
      <c r="GK3" s="80" t="str">
        <f>'Museet totalt'!I143</f>
        <v>MUSSTAT-NYTT-039</v>
      </c>
      <c r="GL3" s="127" t="s">
        <v>443</v>
      </c>
      <c r="GM3" s="80" t="str">
        <f>'Museet totalt'!C144</f>
        <v>MUSSTAT-NYTT-040</v>
      </c>
      <c r="GN3" s="80" t="str">
        <f>'Museet totalt'!E144</f>
        <v>MUSSTAT-NYTT-041</v>
      </c>
      <c r="GO3" s="80" t="str">
        <f>'Museet totalt'!G144</f>
        <v>MUSSTAT-NYTT-042</v>
      </c>
      <c r="GP3" s="80" t="str">
        <f>'Museet totalt'!I144</f>
        <v>MUSSTAT-NYTT-043</v>
      </c>
      <c r="GQ3" s="127"/>
      <c r="GR3" s="126" t="str">
        <f>'Museet totalt'!C147</f>
        <v>395</v>
      </c>
      <c r="GS3" s="124"/>
      <c r="GT3" s="125"/>
      <c r="GU3" s="126" t="str">
        <f>'Museet totalt'!C258</f>
        <v>104</v>
      </c>
      <c r="GV3" s="127"/>
      <c r="GW3" s="126" t="str">
        <f>'Museet totalt'!C262</f>
        <v>110</v>
      </c>
      <c r="GX3" s="126" t="str">
        <f>'Museet totalt'!C263</f>
        <v>112</v>
      </c>
      <c r="GY3" s="126" t="str">
        <f>'Museet totalt'!C264</f>
        <v>113</v>
      </c>
      <c r="GZ3" s="126" t="str">
        <f>'Museet totalt'!C268</f>
        <v>273</v>
      </c>
      <c r="HA3" s="126" t="str">
        <f>'Museet totalt'!C269</f>
        <v>274</v>
      </c>
      <c r="HB3" s="125"/>
      <c r="HC3" s="126" t="str">
        <f>'Museet totalt'!C273</f>
        <v>ARENA-NYTT-01</v>
      </c>
      <c r="HD3" s="126" t="str">
        <f>'Museet totalt'!C274</f>
        <v>ARENA-NYTT-02</v>
      </c>
      <c r="HE3" s="126" t="str">
        <f>'Museet totalt'!C276</f>
        <v>ARENA-17</v>
      </c>
      <c r="HF3" s="127"/>
      <c r="HG3" s="126" t="str">
        <f>'Museet totalt'!C282</f>
        <v>23</v>
      </c>
      <c r="HH3" s="125"/>
      <c r="HI3" s="126" t="str">
        <f>'Museet totalt'!C286</f>
        <v>25</v>
      </c>
      <c r="HJ3" s="126" t="str">
        <f>'Museet totalt'!E286</f>
        <v>26</v>
      </c>
      <c r="HK3" s="127"/>
      <c r="HL3" s="126" t="str">
        <f>'Museet totalt'!C290</f>
        <v>ARENA-NYTT-03</v>
      </c>
      <c r="HM3" s="80" t="str">
        <f>'Museet totalt'!E290</f>
        <v>ARENA-NYTT-04</v>
      </c>
      <c r="HN3" s="126" t="str">
        <f>'Museet totalt'!C291</f>
        <v>ARENA-NYTT-05</v>
      </c>
      <c r="HO3" s="80" t="str">
        <f>'Museet totalt'!E291</f>
        <v>ARENA-NYTT-06</v>
      </c>
      <c r="HP3" s="125"/>
      <c r="HQ3" s="126" t="str">
        <f>'Museet totalt'!C295</f>
        <v>ARENA-31</v>
      </c>
      <c r="HR3" s="126" t="str">
        <f>'Museet totalt'!C296</f>
        <v>ARENA-32</v>
      </c>
      <c r="HS3" s="124"/>
      <c r="HT3" s="127"/>
      <c r="HU3" s="126" t="str">
        <f>'Museet totalt'!C303</f>
        <v>389</v>
      </c>
      <c r="HV3" s="127"/>
      <c r="HW3" s="126" t="str">
        <f>'Museet totalt'!C307</f>
        <v>396</v>
      </c>
      <c r="HX3" s="124"/>
      <c r="HY3" s="127"/>
      <c r="HZ3" s="126" t="str">
        <f>'Museet totalt'!C316</f>
        <v>135</v>
      </c>
      <c r="IA3" s="126" t="str">
        <f>'Museet totalt'!E316</f>
        <v>136</v>
      </c>
      <c r="IB3" s="124"/>
      <c r="IC3" s="125"/>
      <c r="ID3" s="126" t="str">
        <f>'Museet totalt'!C236</f>
        <v>234</v>
      </c>
      <c r="IE3" s="126" t="str">
        <f>'Museet totalt'!C237</f>
        <v>324</v>
      </c>
      <c r="IF3" s="126" t="str">
        <f>'Museet totalt'!C238</f>
        <v>329</v>
      </c>
      <c r="IG3" s="127"/>
      <c r="IH3" s="135" t="str">
        <f>'Museet totalt'!C243</f>
        <v>MUSSTAT-NYTT-114</v>
      </c>
      <c r="II3" s="135" t="str">
        <f>'Museet totalt'!C244</f>
        <v>MUSSTAT-NYTT-115</v>
      </c>
      <c r="IJ3" s="135" t="str">
        <f>'Museet totalt'!C248</f>
        <v>MUSSTAT-NYTT-111</v>
      </c>
      <c r="IK3" s="135" t="str">
        <f>'Museet totalt'!C249</f>
        <v>MUSSTAT-NYTT-112</v>
      </c>
      <c r="IL3" s="198" t="str">
        <f>'Museet totalt'!C250</f>
        <v>MUSSTAT-NYTT-113</v>
      </c>
      <c r="IM3" s="124"/>
      <c r="IN3" s="125"/>
      <c r="IO3" s="126" t="str">
        <f>'Museet totalt'!C322</f>
        <v>157</v>
      </c>
      <c r="IP3" s="126" t="str">
        <f>'Museet totalt'!C323</f>
        <v>408</v>
      </c>
      <c r="IQ3" s="127"/>
      <c r="IR3" s="197" t="str">
        <f>'Museet totalt'!C328</f>
        <v>MUSSTAT-NYTT-119</v>
      </c>
      <c r="IS3" s="197" t="str">
        <f>'Museet totalt'!C329</f>
        <v>MUSSTAT-NYTT-121</v>
      </c>
      <c r="IT3" s="197" t="str">
        <f>'Museet totalt'!C332</f>
        <v>MUSSTAT-NYTT-300</v>
      </c>
      <c r="IU3" s="197" t="str">
        <f>'Museet totalt'!C333</f>
        <v>MUSSTAT-NYTT-301</v>
      </c>
      <c r="IV3" s="197" t="str">
        <f>'Museet totalt'!C330</f>
        <v>MUSSTAT-NYTT-120</v>
      </c>
      <c r="IW3" s="197" t="str">
        <f>'Museet totalt'!C331</f>
        <v>MUSSTAT-NYTT-122</v>
      </c>
      <c r="IX3" s="42"/>
      <c r="IY3" s="138"/>
      <c r="IZ3" s="138"/>
      <c r="JA3" s="139"/>
      <c r="JB3" s="84" t="s">
        <v>434</v>
      </c>
    </row>
    <row r="4" spans="1:262" ht="13.5" thickBot="1">
      <c r="A4" s="85"/>
      <c r="B4" s="42" t="str">
        <f>IF(A4="",""," - ")</f>
        <v/>
      </c>
      <c r="C4" s="56"/>
      <c r="D4" s="55"/>
      <c r="E4" s="53"/>
      <c r="F4" s="53"/>
      <c r="G4" s="53"/>
      <c r="H4" s="53"/>
      <c r="I4" s="53"/>
      <c r="J4" s="53"/>
      <c r="K4" s="53"/>
      <c r="L4" s="53"/>
      <c r="M4" s="53"/>
      <c r="N4" s="53"/>
      <c r="O4" s="53"/>
      <c r="P4" s="53"/>
      <c r="Q4" s="53"/>
      <c r="R4" s="53"/>
      <c r="S4" s="53"/>
      <c r="T4" s="53"/>
      <c r="U4" s="43"/>
      <c r="V4" s="53"/>
      <c r="W4" s="53"/>
      <c r="X4" s="53"/>
      <c r="Y4" s="45"/>
      <c r="Z4" s="54"/>
      <c r="AA4" s="53"/>
      <c r="AB4" s="53"/>
      <c r="AC4" s="43"/>
      <c r="AD4" s="54"/>
      <c r="AE4" s="63" t="str">
        <f t="shared" ref="AE4:AE33" si="0">IF(A4="","",CONCATENATE(A4,")"))</f>
        <v/>
      </c>
      <c r="AF4" s="54"/>
      <c r="AG4" s="54"/>
      <c r="AH4" s="54"/>
      <c r="AI4" s="53"/>
      <c r="AJ4" s="53"/>
      <c r="AK4" s="53"/>
      <c r="AL4" s="43"/>
      <c r="AM4" s="54"/>
      <c r="AN4" s="54"/>
      <c r="AO4" s="54"/>
      <c r="AP4" s="54"/>
      <c r="AQ4" s="54"/>
      <c r="AR4" s="54"/>
      <c r="AS4" s="54"/>
      <c r="AT4" s="54"/>
      <c r="AU4" s="54"/>
      <c r="AV4" s="115"/>
      <c r="AW4" s="43"/>
      <c r="AX4" s="53"/>
      <c r="AY4" s="53"/>
      <c r="AZ4" s="53"/>
      <c r="BA4" s="53"/>
      <c r="BB4" s="53"/>
      <c r="BC4" s="53"/>
      <c r="BD4" s="53"/>
      <c r="BE4" s="53"/>
      <c r="BF4" s="53"/>
      <c r="BG4" s="53"/>
      <c r="BH4" s="53"/>
      <c r="BI4" s="53"/>
      <c r="BJ4" s="53"/>
      <c r="BK4" s="53"/>
      <c r="BL4" s="53"/>
      <c r="BM4" s="53"/>
      <c r="BN4" s="53"/>
      <c r="BO4" s="53"/>
      <c r="BP4" s="53"/>
      <c r="BQ4" s="53"/>
      <c r="BR4" s="43"/>
      <c r="BS4" s="54"/>
      <c r="BT4" s="54"/>
      <c r="BU4" s="54"/>
      <c r="BV4" s="54"/>
      <c r="BW4" s="54"/>
      <c r="BX4" s="54"/>
      <c r="BY4" s="54"/>
      <c r="BZ4" s="54"/>
      <c r="CA4" s="54"/>
      <c r="CB4" s="54"/>
      <c r="CC4" s="46"/>
      <c r="CD4" s="54"/>
      <c r="CE4" s="54"/>
      <c r="CF4" s="54"/>
      <c r="CG4" s="54"/>
      <c r="CH4" s="54"/>
      <c r="CI4" s="54"/>
      <c r="CJ4" s="66" t="str">
        <f t="shared" ref="CJ4:CJ33" si="1">IF(A4="","",CONCATENATE(A4,")"))</f>
        <v/>
      </c>
      <c r="CK4" s="64"/>
      <c r="CL4" s="131" t="s">
        <v>444</v>
      </c>
      <c r="CM4" s="45"/>
      <c r="CN4" s="44"/>
      <c r="CO4" s="53"/>
      <c r="CP4" s="53"/>
      <c r="CQ4" s="53"/>
      <c r="CR4" s="43"/>
      <c r="CS4" s="53"/>
      <c r="CT4" s="53"/>
      <c r="CU4" s="53"/>
      <c r="CV4" s="45"/>
      <c r="CW4" s="53"/>
      <c r="CX4" s="53"/>
      <c r="CY4" s="53"/>
      <c r="CZ4" s="43"/>
      <c r="DA4" s="53"/>
      <c r="DB4" s="53"/>
      <c r="DC4" s="53"/>
      <c r="DD4" s="45"/>
      <c r="DE4" s="53"/>
      <c r="DF4" s="53"/>
      <c r="DG4" s="53"/>
      <c r="DH4" s="43"/>
      <c r="DI4" s="53"/>
      <c r="DJ4" s="53"/>
      <c r="DK4" s="53"/>
      <c r="DL4" s="45"/>
      <c r="DM4" s="53"/>
      <c r="DN4" s="53"/>
      <c r="DO4" s="53"/>
      <c r="DP4" s="43"/>
      <c r="DQ4" s="53"/>
      <c r="DR4" s="53"/>
      <c r="DS4" s="53"/>
      <c r="DT4" s="45"/>
      <c r="DU4" s="53"/>
      <c r="DV4" s="53"/>
      <c r="DW4" s="53"/>
      <c r="DX4" s="43"/>
      <c r="DY4" s="53"/>
      <c r="DZ4" s="53"/>
      <c r="EA4" s="53"/>
      <c r="EB4" s="45"/>
      <c r="EC4" s="53"/>
      <c r="ED4" s="53"/>
      <c r="EE4" s="53"/>
      <c r="EF4" s="43"/>
      <c r="EG4" s="53"/>
      <c r="EH4" s="53"/>
      <c r="EI4" s="53"/>
      <c r="EJ4" s="45"/>
      <c r="EK4" s="53"/>
      <c r="EL4" s="53"/>
      <c r="EM4" s="67" t="str">
        <f t="shared" ref="EM4:EM25" si="2">IF(A4="","",CONCATENATE(A4,")"))</f>
        <v/>
      </c>
      <c r="EN4" s="54"/>
      <c r="EO4" s="104" t="e">
        <f>IF(#REF!="","",CONCATENATE(#REF!,")"))</f>
        <v>#REF!</v>
      </c>
      <c r="EP4" s="53"/>
      <c r="EQ4" s="53"/>
      <c r="ER4" s="53"/>
      <c r="ES4" s="53"/>
      <c r="ET4" s="53"/>
      <c r="EU4" s="63" t="str">
        <f t="shared" ref="EU4:EU33" si="3">IF(A4="","",CONCATENATE(A4,")"))</f>
        <v/>
      </c>
      <c r="EV4" s="54"/>
      <c r="EW4" s="133" t="s">
        <v>444</v>
      </c>
      <c r="EX4" s="140">
        <f>SUM(EY4:FB4)</f>
        <v>0</v>
      </c>
      <c r="EY4" s="58"/>
      <c r="EZ4" s="58"/>
      <c r="FA4" s="58"/>
      <c r="FB4" s="58"/>
      <c r="FC4" s="47">
        <f>SUM(FD4:FG4)</f>
        <v>0</v>
      </c>
      <c r="FD4" s="58"/>
      <c r="FE4" s="58"/>
      <c r="FF4" s="58"/>
      <c r="FG4" s="58"/>
      <c r="FH4" s="48">
        <f>SUM(FI4:FL4)</f>
        <v>0</v>
      </c>
      <c r="FI4" s="58"/>
      <c r="FJ4" s="58"/>
      <c r="FK4" s="58"/>
      <c r="FL4" s="58"/>
      <c r="FM4" s="47">
        <f>SUM(FN4:FQ4)</f>
        <v>0</v>
      </c>
      <c r="FN4" s="194"/>
      <c r="FO4" s="58"/>
      <c r="FP4" s="58"/>
      <c r="FQ4" s="58"/>
      <c r="FR4" s="48">
        <f>SUM(FS4:FV4)</f>
        <v>0</v>
      </c>
      <c r="FS4" s="58"/>
      <c r="FT4" s="58"/>
      <c r="FU4" s="58"/>
      <c r="FV4" s="58"/>
      <c r="FW4" s="121">
        <f>SUM(FX4:GA4)</f>
        <v>0</v>
      </c>
      <c r="FX4" s="58"/>
      <c r="FY4" s="58"/>
      <c r="FZ4" s="58"/>
      <c r="GA4" s="58"/>
      <c r="GB4" s="207">
        <f>SUM(GC4:GF4)</f>
        <v>0</v>
      </c>
      <c r="GC4" s="58"/>
      <c r="GD4" s="58"/>
      <c r="GE4" s="58"/>
      <c r="GF4" s="58"/>
      <c r="GG4" s="47">
        <f>SUM(GH4:GK4)</f>
        <v>0</v>
      </c>
      <c r="GH4" s="58"/>
      <c r="GI4" s="58"/>
      <c r="GJ4" s="58"/>
      <c r="GK4" s="58"/>
      <c r="GL4" s="48">
        <f>SUM(GM4:GP4)</f>
        <v>0</v>
      </c>
      <c r="GM4" s="58"/>
      <c r="GN4" s="58"/>
      <c r="GO4" s="58"/>
      <c r="GP4" s="58"/>
      <c r="GQ4" s="67" t="str">
        <f>IF($A4="","",CONCATENATE($A4,")"))</f>
        <v/>
      </c>
      <c r="GR4" s="52"/>
      <c r="GS4" s="134" t="s">
        <v>444</v>
      </c>
      <c r="GT4" s="45"/>
      <c r="GU4" s="53"/>
      <c r="GV4" s="43"/>
      <c r="GW4" s="54"/>
      <c r="GX4" s="59"/>
      <c r="GY4" s="59"/>
      <c r="GZ4" s="54"/>
      <c r="HA4" s="54"/>
      <c r="HB4" s="45"/>
      <c r="HC4" s="60"/>
      <c r="HD4" s="60"/>
      <c r="HE4" s="60"/>
      <c r="HF4" s="108"/>
      <c r="HG4" s="65"/>
      <c r="HH4" s="45"/>
      <c r="HI4" s="65"/>
      <c r="HJ4" s="65"/>
      <c r="HK4" s="108"/>
      <c r="HL4" s="53"/>
      <c r="HM4" s="53"/>
      <c r="HN4" s="53"/>
      <c r="HO4" s="167"/>
      <c r="HP4" s="45"/>
      <c r="HQ4" s="60"/>
      <c r="HR4" s="60"/>
      <c r="HS4" s="115"/>
      <c r="HT4" s="43"/>
      <c r="HU4" s="60"/>
      <c r="HV4" s="104" t="str">
        <f t="shared" ref="HV4:HV33" si="4">IF(A4="","",CONCATENATE(A4,")"))</f>
        <v/>
      </c>
      <c r="HW4" s="54"/>
      <c r="HX4" s="115"/>
      <c r="HY4" s="103" t="str">
        <f>IF($A4="","",CONCATENATE($A4,")"))</f>
        <v/>
      </c>
      <c r="HZ4" s="53"/>
      <c r="IA4" s="53"/>
      <c r="IB4" s="115"/>
      <c r="IC4" s="45"/>
      <c r="ID4" s="53"/>
      <c r="IE4" s="53"/>
      <c r="IF4" s="53"/>
      <c r="IG4" s="43"/>
      <c r="IH4" s="53"/>
      <c r="II4" s="53"/>
      <c r="IJ4" s="53"/>
      <c r="IK4" s="200"/>
      <c r="IL4" s="167"/>
      <c r="IM4" s="115"/>
      <c r="IN4" s="45"/>
      <c r="IO4" s="61"/>
      <c r="IP4" s="107"/>
      <c r="IQ4" s="43"/>
      <c r="IR4" s="53"/>
      <c r="IS4" s="53"/>
      <c r="IT4" s="53"/>
      <c r="IU4" s="53"/>
      <c r="IV4" s="53"/>
      <c r="IW4" s="106"/>
      <c r="IX4" s="42">
        <f t="shared" ref="IX4:IX23" si="5">J4+K4</f>
        <v>0</v>
      </c>
      <c r="IY4" s="41"/>
      <c r="IZ4" s="41"/>
      <c r="JA4" s="40"/>
      <c r="JB4" s="84" t="s">
        <v>434</v>
      </c>
    </row>
    <row r="5" spans="1:262">
      <c r="A5" s="85"/>
      <c r="B5" s="42" t="str">
        <f t="shared" ref="B5:B33" si="6">IF(A5="",""," - ")</f>
        <v/>
      </c>
      <c r="C5" s="56"/>
      <c r="D5" s="55"/>
      <c r="E5" s="53"/>
      <c r="F5" s="53"/>
      <c r="G5" s="53"/>
      <c r="H5" s="53"/>
      <c r="I5" s="53"/>
      <c r="J5" s="53"/>
      <c r="K5" s="53"/>
      <c r="L5" s="53"/>
      <c r="M5" s="53"/>
      <c r="N5" s="53"/>
      <c r="O5" s="53"/>
      <c r="P5" s="53"/>
      <c r="Q5" s="53"/>
      <c r="R5" s="53"/>
      <c r="S5" s="53"/>
      <c r="T5" s="53"/>
      <c r="U5" s="43"/>
      <c r="V5" s="53"/>
      <c r="W5" s="53"/>
      <c r="X5" s="53"/>
      <c r="Y5" s="45"/>
      <c r="Z5" s="54"/>
      <c r="AA5" s="53"/>
      <c r="AB5" s="53"/>
      <c r="AC5" s="43"/>
      <c r="AD5" s="54"/>
      <c r="AE5" s="63" t="str">
        <f t="shared" si="0"/>
        <v/>
      </c>
      <c r="AF5" s="54" t="s">
        <v>445</v>
      </c>
      <c r="AG5" s="54"/>
      <c r="AH5" s="54"/>
      <c r="AI5" s="53"/>
      <c r="AJ5" s="53"/>
      <c r="AK5" s="53"/>
      <c r="AL5" s="43"/>
      <c r="AM5" s="54"/>
      <c r="AN5" s="54"/>
      <c r="AO5" s="54"/>
      <c r="AP5" s="54"/>
      <c r="AQ5" s="54"/>
      <c r="AR5" s="54"/>
      <c r="AS5" s="54"/>
      <c r="AT5" s="54"/>
      <c r="AU5" s="54"/>
      <c r="AV5" s="115"/>
      <c r="AW5" s="43"/>
      <c r="AX5" s="53"/>
      <c r="AY5" s="53"/>
      <c r="AZ5" s="53"/>
      <c r="BA5" s="53"/>
      <c r="BB5" s="53"/>
      <c r="BC5" s="53"/>
      <c r="BD5" s="53"/>
      <c r="BE5" s="53"/>
      <c r="BF5" s="53"/>
      <c r="BG5" s="53"/>
      <c r="BH5" s="53"/>
      <c r="BI5" s="53"/>
      <c r="BJ5" s="53"/>
      <c r="BK5" s="53"/>
      <c r="BL5" s="53"/>
      <c r="BM5" s="53"/>
      <c r="BN5" s="53"/>
      <c r="BO5" s="53"/>
      <c r="BP5" s="53"/>
      <c r="BQ5" s="53"/>
      <c r="BR5" s="43"/>
      <c r="BS5" s="54"/>
      <c r="BT5" s="54"/>
      <c r="BU5" s="54"/>
      <c r="BV5" s="54"/>
      <c r="BW5" s="54"/>
      <c r="BX5" s="54"/>
      <c r="BY5" s="54"/>
      <c r="BZ5" s="54"/>
      <c r="CA5" s="54"/>
      <c r="CB5" s="54"/>
      <c r="CC5" s="46"/>
      <c r="CD5" s="54"/>
      <c r="CE5" s="54"/>
      <c r="CF5" s="54"/>
      <c r="CG5" s="54"/>
      <c r="CH5" s="54"/>
      <c r="CI5" s="54"/>
      <c r="CJ5" s="66" t="str">
        <f t="shared" si="1"/>
        <v/>
      </c>
      <c r="CK5" s="64"/>
      <c r="CL5" s="131" t="s">
        <v>444</v>
      </c>
      <c r="CM5" s="45"/>
      <c r="CN5" s="44"/>
      <c r="CO5" s="53"/>
      <c r="CP5" s="53"/>
      <c r="CQ5" s="53"/>
      <c r="CR5" s="43"/>
      <c r="CS5" s="53"/>
      <c r="CT5" s="53"/>
      <c r="CU5" s="53"/>
      <c r="CV5" s="45"/>
      <c r="CW5" s="53"/>
      <c r="CX5" s="53"/>
      <c r="CY5" s="53"/>
      <c r="CZ5" s="43"/>
      <c r="DA5" s="53"/>
      <c r="DB5" s="53"/>
      <c r="DC5" s="53"/>
      <c r="DD5" s="45"/>
      <c r="DE5" s="53"/>
      <c r="DF5" s="53"/>
      <c r="DG5" s="53"/>
      <c r="DH5" s="43"/>
      <c r="DI5" s="53"/>
      <c r="DJ5" s="53"/>
      <c r="DK5" s="53"/>
      <c r="DL5" s="45"/>
      <c r="DM5" s="53"/>
      <c r="DN5" s="53"/>
      <c r="DO5" s="53"/>
      <c r="DP5" s="43"/>
      <c r="DQ5" s="53"/>
      <c r="DR5" s="53"/>
      <c r="DS5" s="53"/>
      <c r="DT5" s="45"/>
      <c r="DU5" s="53"/>
      <c r="DV5" s="53"/>
      <c r="DW5" s="53"/>
      <c r="DX5" s="43"/>
      <c r="DY5" s="53"/>
      <c r="DZ5" s="53"/>
      <c r="EA5" s="53"/>
      <c r="EB5" s="45"/>
      <c r="EC5" s="53"/>
      <c r="ED5" s="53"/>
      <c r="EE5" s="53"/>
      <c r="EF5" s="43"/>
      <c r="EG5" s="53"/>
      <c r="EH5" s="53"/>
      <c r="EI5" s="53"/>
      <c r="EJ5" s="45"/>
      <c r="EK5" s="53"/>
      <c r="EL5" s="53"/>
      <c r="EM5" s="67" t="str">
        <f t="shared" si="2"/>
        <v/>
      </c>
      <c r="EN5" s="54"/>
      <c r="EO5" s="104" t="e">
        <f>IF(#REF!="","",CONCATENATE(#REF!,")"))</f>
        <v>#REF!</v>
      </c>
      <c r="EP5" s="53"/>
      <c r="EQ5" s="53"/>
      <c r="ER5" s="53"/>
      <c r="ES5" s="53"/>
      <c r="ET5" s="53"/>
      <c r="EU5" s="63" t="str">
        <f t="shared" si="3"/>
        <v/>
      </c>
      <c r="EV5" s="54"/>
      <c r="EW5" s="133" t="s">
        <v>444</v>
      </c>
      <c r="EX5" s="140">
        <f t="shared" ref="EX5:EX33" si="7">SUM(EY5:FB5)</f>
        <v>0</v>
      </c>
      <c r="EY5" s="58"/>
      <c r="EZ5" s="58"/>
      <c r="FA5" s="58"/>
      <c r="FB5" s="58"/>
      <c r="FC5" s="47">
        <f>SUM(FD5:FG5)</f>
        <v>0</v>
      </c>
      <c r="FD5" s="58"/>
      <c r="FE5" s="58"/>
      <c r="FF5" s="58"/>
      <c r="FG5" s="58"/>
      <c r="FH5" s="48">
        <f>SUM(FI5:FL5)</f>
        <v>0</v>
      </c>
      <c r="FI5" s="58"/>
      <c r="FJ5" s="58"/>
      <c r="FK5" s="58"/>
      <c r="FL5" s="58"/>
      <c r="FM5" s="47">
        <f>SUM(FN5:FQ5)</f>
        <v>0</v>
      </c>
      <c r="FN5" s="58"/>
      <c r="FO5" s="58"/>
      <c r="FP5" s="58"/>
      <c r="FQ5" s="58"/>
      <c r="FR5" s="48">
        <f t="shared" ref="FR5:FR32" si="8">SUM(FS5:FV5)</f>
        <v>0</v>
      </c>
      <c r="FS5" s="58"/>
      <c r="FT5" s="58"/>
      <c r="FU5" s="58"/>
      <c r="FV5" s="58"/>
      <c r="FW5" s="121">
        <f>SUM(FX5:GA5)</f>
        <v>0</v>
      </c>
      <c r="FX5" s="58"/>
      <c r="FY5" s="58"/>
      <c r="FZ5" s="58"/>
      <c r="GA5" s="58"/>
      <c r="GB5" s="207">
        <f>SUM(GC5:GF5)</f>
        <v>0</v>
      </c>
      <c r="GC5" s="58"/>
      <c r="GD5" s="58"/>
      <c r="GE5" s="58"/>
      <c r="GF5" s="58"/>
      <c r="GG5" s="47">
        <f t="shared" ref="GG5:GG32" si="9">SUM(GH5:GK5)</f>
        <v>0</v>
      </c>
      <c r="GH5" s="58"/>
      <c r="GI5" s="58"/>
      <c r="GJ5" s="58"/>
      <c r="GK5" s="58"/>
      <c r="GL5" s="48">
        <f t="shared" ref="GL5:GL32" si="10">SUM(GM5:GP5)</f>
        <v>0</v>
      </c>
      <c r="GM5" s="58"/>
      <c r="GN5" s="58"/>
      <c r="GO5" s="58"/>
      <c r="GP5" s="58"/>
      <c r="GQ5" s="67" t="str">
        <f t="shared" ref="GQ5:GQ33" si="11">IF($A5="","",CONCATENATE($A5,")"))</f>
        <v/>
      </c>
      <c r="GR5" s="51"/>
      <c r="GS5" s="134" t="s">
        <v>444</v>
      </c>
      <c r="GT5" s="45"/>
      <c r="GU5" s="53"/>
      <c r="GV5" s="43"/>
      <c r="GW5" s="54"/>
      <c r="GX5" s="59"/>
      <c r="GY5" s="59"/>
      <c r="GZ5" s="54"/>
      <c r="HA5" s="54"/>
      <c r="HB5" s="45"/>
      <c r="HC5" s="60"/>
      <c r="HD5" s="60"/>
      <c r="HE5" s="60"/>
      <c r="HF5" s="109"/>
      <c r="HG5" s="65"/>
      <c r="HH5" s="45"/>
      <c r="HI5" s="65"/>
      <c r="HJ5" s="65"/>
      <c r="HK5" s="109"/>
      <c r="HL5" s="53"/>
      <c r="HM5" s="53"/>
      <c r="HN5" s="53"/>
      <c r="HO5" s="167"/>
      <c r="HP5" s="45"/>
      <c r="HQ5" s="60"/>
      <c r="HR5" s="60"/>
      <c r="HS5" s="115"/>
      <c r="HT5" s="43"/>
      <c r="HU5" s="60"/>
      <c r="HV5" s="104" t="str">
        <f t="shared" si="4"/>
        <v/>
      </c>
      <c r="HW5" s="53"/>
      <c r="HX5" s="115"/>
      <c r="HY5" s="104" t="str">
        <f t="shared" ref="HY5:HY33" si="12">IF($A5="","",CONCATENATE($A5,")"))</f>
        <v/>
      </c>
      <c r="HZ5" s="53"/>
      <c r="IA5" s="53"/>
      <c r="IB5" s="115"/>
      <c r="IC5" s="45"/>
      <c r="ID5" s="53"/>
      <c r="IE5" s="53"/>
      <c r="IF5" s="53"/>
      <c r="IG5" s="43"/>
      <c r="IH5" s="53"/>
      <c r="II5" s="53"/>
      <c r="IJ5" s="53"/>
      <c r="IK5" s="200"/>
      <c r="IL5" s="167"/>
      <c r="IM5" s="115"/>
      <c r="IN5" s="45"/>
      <c r="IO5" s="61"/>
      <c r="IP5" s="61"/>
      <c r="IQ5" s="43"/>
      <c r="IR5" s="53"/>
      <c r="IS5" s="53"/>
      <c r="IT5" s="53"/>
      <c r="IU5" s="53"/>
      <c r="IV5" s="53"/>
      <c r="IW5" s="106"/>
      <c r="IX5" s="42">
        <f t="shared" si="5"/>
        <v>0</v>
      </c>
      <c r="IY5" s="41"/>
      <c r="IZ5" s="41"/>
      <c r="JA5" s="40"/>
      <c r="JB5" s="84" t="s">
        <v>434</v>
      </c>
    </row>
    <row r="6" spans="1:262" ht="12.95" customHeight="1">
      <c r="A6" s="85"/>
      <c r="B6" s="42" t="str">
        <f t="shared" si="6"/>
        <v/>
      </c>
      <c r="C6" s="56"/>
      <c r="D6" s="55"/>
      <c r="E6" s="53"/>
      <c r="F6" s="53"/>
      <c r="G6" s="53"/>
      <c r="H6" s="53"/>
      <c r="I6" s="53"/>
      <c r="J6" s="53"/>
      <c r="K6" s="53"/>
      <c r="L6" s="53"/>
      <c r="M6" s="53"/>
      <c r="N6" s="53"/>
      <c r="O6" s="53"/>
      <c r="P6" s="53"/>
      <c r="Q6" s="53"/>
      <c r="R6" s="53"/>
      <c r="S6" s="53"/>
      <c r="T6" s="53"/>
      <c r="U6" s="43"/>
      <c r="V6" s="53"/>
      <c r="W6" s="53"/>
      <c r="X6" s="53"/>
      <c r="Y6" s="45"/>
      <c r="Z6" s="54"/>
      <c r="AA6" s="53"/>
      <c r="AB6" s="53"/>
      <c r="AC6" s="43"/>
      <c r="AD6" s="54"/>
      <c r="AE6" s="63" t="str">
        <f t="shared" si="0"/>
        <v/>
      </c>
      <c r="AF6" s="54"/>
      <c r="AG6" s="54"/>
      <c r="AH6" s="54"/>
      <c r="AI6" s="53"/>
      <c r="AJ6" s="53"/>
      <c r="AK6" s="53"/>
      <c r="AL6" s="43"/>
      <c r="AM6" s="54"/>
      <c r="AN6" s="54"/>
      <c r="AO6" s="54"/>
      <c r="AP6" s="54"/>
      <c r="AQ6" s="54"/>
      <c r="AR6" s="54"/>
      <c r="AS6" s="54"/>
      <c r="AT6" s="54"/>
      <c r="AU6" s="54"/>
      <c r="AV6" s="115"/>
      <c r="AW6" s="43"/>
      <c r="AX6" s="53"/>
      <c r="AY6" s="53"/>
      <c r="AZ6" s="53"/>
      <c r="BA6" s="53"/>
      <c r="BB6" s="53"/>
      <c r="BC6" s="53"/>
      <c r="BD6" s="53"/>
      <c r="BE6" s="53"/>
      <c r="BF6" s="53"/>
      <c r="BG6" s="53"/>
      <c r="BH6" s="53"/>
      <c r="BI6" s="53"/>
      <c r="BJ6" s="53"/>
      <c r="BK6" s="53"/>
      <c r="BL6" s="53"/>
      <c r="BM6" s="53"/>
      <c r="BN6" s="53"/>
      <c r="BO6" s="53"/>
      <c r="BP6" s="53"/>
      <c r="BQ6" s="53"/>
      <c r="BR6" s="43"/>
      <c r="BS6" s="54"/>
      <c r="BT6" s="54"/>
      <c r="BU6" s="54"/>
      <c r="BV6" s="54"/>
      <c r="BW6" s="54"/>
      <c r="BX6" s="54"/>
      <c r="BY6" s="54"/>
      <c r="BZ6" s="54"/>
      <c r="CA6" s="54"/>
      <c r="CB6" s="54"/>
      <c r="CC6" s="46"/>
      <c r="CD6" s="54"/>
      <c r="CE6" s="54"/>
      <c r="CF6" s="54"/>
      <c r="CG6" s="54"/>
      <c r="CH6" s="54"/>
      <c r="CI6" s="54"/>
      <c r="CJ6" s="66" t="str">
        <f t="shared" si="1"/>
        <v/>
      </c>
      <c r="CK6" s="64"/>
      <c r="CL6" s="131" t="s">
        <v>444</v>
      </c>
      <c r="CM6" s="50"/>
      <c r="CN6" s="44"/>
      <c r="CO6" s="53"/>
      <c r="CP6" s="53"/>
      <c r="CQ6" s="53"/>
      <c r="CR6" s="43"/>
      <c r="CS6" s="53"/>
      <c r="CT6" s="53"/>
      <c r="CU6" s="53"/>
      <c r="CV6" s="45"/>
      <c r="CW6" s="53"/>
      <c r="CX6" s="53"/>
      <c r="CY6" s="53"/>
      <c r="CZ6" s="43"/>
      <c r="DA6" s="53"/>
      <c r="DB6" s="53"/>
      <c r="DC6" s="53"/>
      <c r="DD6" s="45"/>
      <c r="DE6" s="53"/>
      <c r="DF6" s="53"/>
      <c r="DG6" s="53"/>
      <c r="DH6" s="43"/>
      <c r="DI6" s="53"/>
      <c r="DJ6" s="53"/>
      <c r="DK6" s="53"/>
      <c r="DL6" s="45"/>
      <c r="DM6" s="53"/>
      <c r="DN6" s="53"/>
      <c r="DO6" s="53"/>
      <c r="DP6" s="43"/>
      <c r="DQ6" s="53"/>
      <c r="DR6" s="53"/>
      <c r="DS6" s="53"/>
      <c r="DT6" s="45"/>
      <c r="DU6" s="53"/>
      <c r="DV6" s="53"/>
      <c r="DW6" s="53"/>
      <c r="DX6" s="43"/>
      <c r="DY6" s="53"/>
      <c r="DZ6" s="53"/>
      <c r="EA6" s="53"/>
      <c r="EB6" s="45"/>
      <c r="EC6" s="53"/>
      <c r="ED6" s="53"/>
      <c r="EE6" s="53"/>
      <c r="EF6" s="43"/>
      <c r="EG6" s="53"/>
      <c r="EH6" s="53"/>
      <c r="EI6" s="53"/>
      <c r="EJ6" s="45"/>
      <c r="EK6" s="53"/>
      <c r="EL6" s="53"/>
      <c r="EM6" s="191" t="str">
        <f t="shared" si="2"/>
        <v/>
      </c>
      <c r="EN6" s="54"/>
      <c r="EO6" s="104" t="e">
        <f>IF(#REF!="","",CONCATENATE(#REF!,")"))</f>
        <v>#REF!</v>
      </c>
      <c r="EP6" s="53"/>
      <c r="EQ6" s="53"/>
      <c r="ER6" s="53"/>
      <c r="ES6" s="53"/>
      <c r="ET6" s="53"/>
      <c r="EU6" s="63" t="str">
        <f t="shared" si="3"/>
        <v/>
      </c>
      <c r="EV6" s="54"/>
      <c r="EW6" s="133" t="s">
        <v>444</v>
      </c>
      <c r="EX6" s="140">
        <f t="shared" si="7"/>
        <v>0</v>
      </c>
      <c r="EY6" s="58"/>
      <c r="EZ6" s="58"/>
      <c r="FA6" s="58"/>
      <c r="FB6" s="58"/>
      <c r="FC6" s="47">
        <f t="shared" ref="FC6:FC33" si="13">SUM(FD6:FG6)</f>
        <v>0</v>
      </c>
      <c r="FD6" s="58"/>
      <c r="FE6" s="58"/>
      <c r="FF6" s="58"/>
      <c r="FG6" s="58"/>
      <c r="FH6" s="48">
        <f t="shared" ref="FH6:FH33" si="14">SUM(FI6:FL6)</f>
        <v>0</v>
      </c>
      <c r="FI6" s="58"/>
      <c r="FJ6" s="58"/>
      <c r="FK6" s="58"/>
      <c r="FL6" s="58"/>
      <c r="FM6" s="47">
        <f t="shared" ref="FM6:FM33" si="15">SUM(FN6:FQ6)</f>
        <v>0</v>
      </c>
      <c r="FN6" s="58"/>
      <c r="FO6" s="58"/>
      <c r="FP6" s="58"/>
      <c r="FQ6" s="58"/>
      <c r="FR6" s="48">
        <f t="shared" si="8"/>
        <v>0</v>
      </c>
      <c r="FS6" s="58"/>
      <c r="FT6" s="58"/>
      <c r="FU6" s="58"/>
      <c r="FV6" s="58"/>
      <c r="FW6" s="121">
        <f t="shared" ref="FW6:FW22" si="16">SUM(FX6:GA6)</f>
        <v>0</v>
      </c>
      <c r="FX6" s="58"/>
      <c r="FY6" s="58"/>
      <c r="FZ6" s="58"/>
      <c r="GA6" s="58"/>
      <c r="GB6" s="207">
        <f t="shared" ref="GB6:GB22" si="17">SUM(GC6:GF6)</f>
        <v>0</v>
      </c>
      <c r="GC6" s="58"/>
      <c r="GD6" s="58"/>
      <c r="GE6" s="58"/>
      <c r="GF6" s="58"/>
      <c r="GG6" s="47">
        <f t="shared" si="9"/>
        <v>0</v>
      </c>
      <c r="GH6" s="58"/>
      <c r="GI6" s="58"/>
      <c r="GJ6" s="58"/>
      <c r="GK6" s="58"/>
      <c r="GL6" s="48">
        <f t="shared" si="10"/>
        <v>0</v>
      </c>
      <c r="GM6" s="58"/>
      <c r="GN6" s="58"/>
      <c r="GO6" s="58"/>
      <c r="GP6" s="58"/>
      <c r="GQ6" s="67" t="str">
        <f t="shared" si="11"/>
        <v/>
      </c>
      <c r="GR6" s="51"/>
      <c r="GS6" s="134" t="s">
        <v>444</v>
      </c>
      <c r="GT6" s="45"/>
      <c r="GU6" s="53"/>
      <c r="GV6" s="43"/>
      <c r="GW6" s="54"/>
      <c r="GX6" s="59"/>
      <c r="GY6" s="59"/>
      <c r="GZ6" s="54"/>
      <c r="HA6" s="54"/>
      <c r="HB6" s="45"/>
      <c r="HC6" s="60"/>
      <c r="HD6" s="60"/>
      <c r="HE6" s="60"/>
      <c r="HF6" s="109"/>
      <c r="HG6" s="65"/>
      <c r="HH6" s="45"/>
      <c r="HI6" s="65"/>
      <c r="HJ6" s="65"/>
      <c r="HK6" s="109"/>
      <c r="HL6" s="53"/>
      <c r="HM6" s="53"/>
      <c r="HN6" s="53"/>
      <c r="HO6" s="167"/>
      <c r="HP6" s="45"/>
      <c r="HQ6" s="60"/>
      <c r="HR6" s="60"/>
      <c r="HS6" s="115"/>
      <c r="HT6" s="43"/>
      <c r="HU6" s="60"/>
      <c r="HV6" s="104" t="str">
        <f t="shared" si="4"/>
        <v/>
      </c>
      <c r="HW6" s="53"/>
      <c r="HX6" s="115"/>
      <c r="HY6" s="104" t="str">
        <f t="shared" si="12"/>
        <v/>
      </c>
      <c r="HZ6" s="53"/>
      <c r="IA6" s="53"/>
      <c r="IB6" s="115"/>
      <c r="IC6" s="45"/>
      <c r="ID6" s="53"/>
      <c r="IE6" s="53"/>
      <c r="IF6" s="53"/>
      <c r="IG6" s="43"/>
      <c r="IH6" s="53"/>
      <c r="II6" s="53"/>
      <c r="IJ6" s="53"/>
      <c r="IK6" s="53"/>
      <c r="IL6" s="167"/>
      <c r="IM6" s="115"/>
      <c r="IN6" s="45"/>
      <c r="IO6" s="168"/>
      <c r="IP6" s="169"/>
      <c r="IQ6" s="43"/>
      <c r="IR6" s="53"/>
      <c r="IS6" s="53"/>
      <c r="IT6" s="53"/>
      <c r="IU6" s="53"/>
      <c r="IV6" s="53"/>
      <c r="IW6" s="167"/>
      <c r="IX6" s="42">
        <f t="shared" si="5"/>
        <v>0</v>
      </c>
      <c r="IY6" s="41"/>
      <c r="IZ6" s="41"/>
      <c r="JA6" s="40"/>
      <c r="JB6" s="84" t="s">
        <v>434</v>
      </c>
    </row>
    <row r="7" spans="1:262" ht="12.95" customHeight="1">
      <c r="A7" s="85"/>
      <c r="B7" s="42" t="str">
        <f t="shared" si="6"/>
        <v/>
      </c>
      <c r="C7" s="56"/>
      <c r="D7" s="55"/>
      <c r="E7" s="53"/>
      <c r="F7" s="53"/>
      <c r="G7" s="53"/>
      <c r="H7" s="53"/>
      <c r="I7" s="53"/>
      <c r="J7" s="53"/>
      <c r="K7" s="53"/>
      <c r="L7" s="53"/>
      <c r="M7" s="53"/>
      <c r="N7" s="53"/>
      <c r="O7" s="53"/>
      <c r="P7" s="53"/>
      <c r="Q7" s="53"/>
      <c r="R7" s="53"/>
      <c r="S7" s="53"/>
      <c r="T7" s="53"/>
      <c r="U7" s="43"/>
      <c r="V7" s="53"/>
      <c r="W7" s="53"/>
      <c r="X7" s="53"/>
      <c r="Y7" s="45"/>
      <c r="Z7" s="54"/>
      <c r="AA7" s="53"/>
      <c r="AB7" s="53"/>
      <c r="AC7" s="43"/>
      <c r="AD7" s="54"/>
      <c r="AE7" s="63" t="str">
        <f t="shared" si="0"/>
        <v/>
      </c>
      <c r="AF7" s="54"/>
      <c r="AG7" s="54"/>
      <c r="AH7" s="54"/>
      <c r="AI7" s="53"/>
      <c r="AJ7" s="53"/>
      <c r="AK7" s="53"/>
      <c r="AL7" s="43"/>
      <c r="AM7" s="54"/>
      <c r="AN7" s="54"/>
      <c r="AO7" s="54"/>
      <c r="AP7" s="54"/>
      <c r="AQ7" s="54"/>
      <c r="AR7" s="54"/>
      <c r="AS7" s="54"/>
      <c r="AT7" s="54"/>
      <c r="AU7" s="54"/>
      <c r="AV7" s="115"/>
      <c r="AW7" s="43"/>
      <c r="AX7" s="53"/>
      <c r="AY7" s="53"/>
      <c r="AZ7" s="53"/>
      <c r="BA7" s="53"/>
      <c r="BB7" s="53"/>
      <c r="BC7" s="53"/>
      <c r="BD7" s="53"/>
      <c r="BE7" s="53"/>
      <c r="BF7" s="53"/>
      <c r="BG7" s="53"/>
      <c r="BH7" s="53"/>
      <c r="BI7" s="53"/>
      <c r="BJ7" s="53"/>
      <c r="BK7" s="53"/>
      <c r="BL7" s="53"/>
      <c r="BM7" s="53"/>
      <c r="BN7" s="53"/>
      <c r="BO7" s="53"/>
      <c r="BP7" s="53"/>
      <c r="BQ7" s="53"/>
      <c r="BR7" s="43"/>
      <c r="BS7" s="54"/>
      <c r="BT7" s="54"/>
      <c r="BU7" s="54"/>
      <c r="BV7" s="54"/>
      <c r="BW7" s="54"/>
      <c r="BX7" s="54"/>
      <c r="BY7" s="54"/>
      <c r="BZ7" s="54"/>
      <c r="CA7" s="54"/>
      <c r="CB7" s="54"/>
      <c r="CC7" s="46"/>
      <c r="CD7" s="54"/>
      <c r="CE7" s="54"/>
      <c r="CF7" s="54"/>
      <c r="CG7" s="54"/>
      <c r="CH7" s="54"/>
      <c r="CI7" s="54"/>
      <c r="CJ7" s="66" t="str">
        <f t="shared" si="1"/>
        <v/>
      </c>
      <c r="CK7" s="64"/>
      <c r="CL7" s="131" t="s">
        <v>444</v>
      </c>
      <c r="CM7" s="50"/>
      <c r="CN7" s="44"/>
      <c r="CO7" s="53"/>
      <c r="CP7" s="53"/>
      <c r="CQ7" s="53"/>
      <c r="CR7" s="43"/>
      <c r="CS7" s="53"/>
      <c r="CT7" s="53"/>
      <c r="CU7" s="53"/>
      <c r="CV7" s="45"/>
      <c r="CW7" s="53"/>
      <c r="CX7" s="53"/>
      <c r="CY7" s="53"/>
      <c r="CZ7" s="43"/>
      <c r="DA7" s="53"/>
      <c r="DB7" s="53"/>
      <c r="DC7" s="53"/>
      <c r="DD7" s="45"/>
      <c r="DE7" s="53"/>
      <c r="DF7" s="53"/>
      <c r="DG7" s="53"/>
      <c r="DH7" s="43"/>
      <c r="DI7" s="53"/>
      <c r="DJ7" s="53"/>
      <c r="DK7" s="53"/>
      <c r="DL7" s="45"/>
      <c r="DM7" s="53"/>
      <c r="DN7" s="53"/>
      <c r="DO7" s="53"/>
      <c r="DP7" s="43"/>
      <c r="DQ7" s="53"/>
      <c r="DR7" s="53"/>
      <c r="DS7" s="53"/>
      <c r="DT7" s="45"/>
      <c r="DU7" s="53"/>
      <c r="DV7" s="53"/>
      <c r="DW7" s="53"/>
      <c r="DX7" s="43"/>
      <c r="DY7" s="53"/>
      <c r="DZ7" s="53"/>
      <c r="EA7" s="53"/>
      <c r="EB7" s="45"/>
      <c r="EC7" s="53"/>
      <c r="ED7" s="53"/>
      <c r="EE7" s="53"/>
      <c r="EF7" s="43"/>
      <c r="EG7" s="53"/>
      <c r="EH7" s="53"/>
      <c r="EI7" s="53"/>
      <c r="EJ7" s="45"/>
      <c r="EK7" s="53"/>
      <c r="EL7" s="53"/>
      <c r="EM7" s="191" t="str">
        <f t="shared" si="2"/>
        <v/>
      </c>
      <c r="EN7" s="54"/>
      <c r="EO7" s="104" t="e">
        <f>IF(#REF!="","",CONCATENATE(#REF!,")"))</f>
        <v>#REF!</v>
      </c>
      <c r="EP7" s="53"/>
      <c r="EQ7" s="53"/>
      <c r="ER7" s="53"/>
      <c r="ES7" s="53"/>
      <c r="ET7" s="53"/>
      <c r="EU7" s="63" t="str">
        <f t="shared" si="3"/>
        <v/>
      </c>
      <c r="EV7" s="54"/>
      <c r="EW7" s="133" t="s">
        <v>444</v>
      </c>
      <c r="EX7" s="140">
        <f t="shared" si="7"/>
        <v>0</v>
      </c>
      <c r="EY7" s="58"/>
      <c r="EZ7" s="58"/>
      <c r="FA7" s="58"/>
      <c r="FB7" s="58"/>
      <c r="FC7" s="47">
        <f t="shared" si="13"/>
        <v>0</v>
      </c>
      <c r="FD7" s="58"/>
      <c r="FE7" s="58"/>
      <c r="FF7" s="58"/>
      <c r="FG7" s="58"/>
      <c r="FH7" s="48">
        <f t="shared" si="14"/>
        <v>0</v>
      </c>
      <c r="FI7" s="58"/>
      <c r="FJ7" s="58"/>
      <c r="FK7" s="58"/>
      <c r="FL7" s="58"/>
      <c r="FM7" s="47">
        <f t="shared" si="15"/>
        <v>0</v>
      </c>
      <c r="FN7" s="58"/>
      <c r="FO7" s="58"/>
      <c r="FP7" s="58"/>
      <c r="FQ7" s="58"/>
      <c r="FR7" s="48">
        <f t="shared" si="8"/>
        <v>0</v>
      </c>
      <c r="FS7" s="58"/>
      <c r="FT7" s="58"/>
      <c r="FU7" s="58"/>
      <c r="FV7" s="58"/>
      <c r="FW7" s="121">
        <f t="shared" si="16"/>
        <v>0</v>
      </c>
      <c r="FX7" s="58"/>
      <c r="FY7" s="58"/>
      <c r="FZ7" s="58"/>
      <c r="GA7" s="58"/>
      <c r="GB7" s="207">
        <f t="shared" si="17"/>
        <v>0</v>
      </c>
      <c r="GC7" s="58"/>
      <c r="GD7" s="58"/>
      <c r="GE7" s="58"/>
      <c r="GF7" s="58"/>
      <c r="GG7" s="47">
        <f t="shared" si="9"/>
        <v>0</v>
      </c>
      <c r="GH7" s="58"/>
      <c r="GI7" s="58"/>
      <c r="GJ7" s="58"/>
      <c r="GK7" s="58"/>
      <c r="GL7" s="48">
        <f t="shared" si="10"/>
        <v>0</v>
      </c>
      <c r="GM7" s="58"/>
      <c r="GN7" s="58"/>
      <c r="GO7" s="58"/>
      <c r="GP7" s="58"/>
      <c r="GQ7" s="67" t="str">
        <f t="shared" si="11"/>
        <v/>
      </c>
      <c r="GR7" s="51"/>
      <c r="GS7" s="134" t="s">
        <v>444</v>
      </c>
      <c r="GT7" s="45"/>
      <c r="GU7" s="53"/>
      <c r="GV7" s="43"/>
      <c r="GW7" s="54"/>
      <c r="GX7" s="59"/>
      <c r="GY7" s="59"/>
      <c r="GZ7" s="54"/>
      <c r="HA7" s="54"/>
      <c r="HB7" s="45"/>
      <c r="HC7" s="60"/>
      <c r="HD7" s="60"/>
      <c r="HE7" s="60"/>
      <c r="HF7" s="109"/>
      <c r="HG7" s="65"/>
      <c r="HH7" s="45"/>
      <c r="HI7" s="65"/>
      <c r="HJ7" s="65"/>
      <c r="HK7" s="109"/>
      <c r="HL7" s="53"/>
      <c r="HM7" s="53"/>
      <c r="HN7" s="53"/>
      <c r="HO7" s="167"/>
      <c r="HP7" s="45"/>
      <c r="HQ7" s="60"/>
      <c r="HR7" s="60"/>
      <c r="HS7" s="115"/>
      <c r="HT7" s="43"/>
      <c r="HU7" s="60"/>
      <c r="HV7" s="104" t="str">
        <f t="shared" si="4"/>
        <v/>
      </c>
      <c r="HW7" s="53"/>
      <c r="HX7" s="115"/>
      <c r="HY7" s="104" t="str">
        <f t="shared" si="12"/>
        <v/>
      </c>
      <c r="HZ7" s="53"/>
      <c r="IA7" s="53"/>
      <c r="IB7" s="115"/>
      <c r="IC7" s="45"/>
      <c r="ID7" s="53"/>
      <c r="IE7" s="53"/>
      <c r="IF7" s="53"/>
      <c r="IG7" s="43"/>
      <c r="IH7" s="53"/>
      <c r="II7" s="53"/>
      <c r="IJ7" s="53"/>
      <c r="IK7" s="53"/>
      <c r="IL7" s="167"/>
      <c r="IM7" s="115"/>
      <c r="IN7" s="45"/>
      <c r="IO7" s="168"/>
      <c r="IP7" s="168"/>
      <c r="IQ7" s="43"/>
      <c r="IR7" s="53"/>
      <c r="IS7" s="53"/>
      <c r="IT7" s="53"/>
      <c r="IU7" s="53"/>
      <c r="IV7" s="53"/>
      <c r="IW7" s="167"/>
      <c r="IX7" s="42">
        <f t="shared" si="5"/>
        <v>0</v>
      </c>
      <c r="IY7" s="41"/>
      <c r="IZ7" s="41"/>
      <c r="JA7" s="40"/>
      <c r="JB7" s="84" t="s">
        <v>434</v>
      </c>
    </row>
    <row r="8" spans="1:262" ht="12.95" customHeight="1">
      <c r="A8" s="85"/>
      <c r="B8" s="42" t="str">
        <f t="shared" si="6"/>
        <v/>
      </c>
      <c r="C8" s="56"/>
      <c r="D8" s="55"/>
      <c r="E8" s="53"/>
      <c r="F8" s="53"/>
      <c r="G8" s="53"/>
      <c r="H8" s="53"/>
      <c r="I8" s="53"/>
      <c r="J8" s="53"/>
      <c r="K8" s="53"/>
      <c r="L8" s="53"/>
      <c r="M8" s="53"/>
      <c r="N8" s="53"/>
      <c r="O8" s="53"/>
      <c r="P8" s="53"/>
      <c r="Q8" s="53"/>
      <c r="R8" s="53"/>
      <c r="S8" s="53"/>
      <c r="T8" s="53"/>
      <c r="U8" s="43"/>
      <c r="V8" s="53"/>
      <c r="W8" s="53"/>
      <c r="X8" s="53"/>
      <c r="Y8" s="45"/>
      <c r="Z8" s="54"/>
      <c r="AA8" s="53"/>
      <c r="AB8" s="53"/>
      <c r="AC8" s="43"/>
      <c r="AD8" s="54"/>
      <c r="AE8" s="63" t="str">
        <f t="shared" si="0"/>
        <v/>
      </c>
      <c r="AF8" s="54"/>
      <c r="AG8" s="54"/>
      <c r="AH8" s="54"/>
      <c r="AI8" s="53"/>
      <c r="AJ8" s="53"/>
      <c r="AK8" s="53"/>
      <c r="AL8" s="43"/>
      <c r="AM8" s="54"/>
      <c r="AN8" s="54"/>
      <c r="AO8" s="54"/>
      <c r="AP8" s="54"/>
      <c r="AQ8" s="54"/>
      <c r="AR8" s="54"/>
      <c r="AS8" s="54"/>
      <c r="AT8" s="54"/>
      <c r="AU8" s="54"/>
      <c r="AV8" s="115"/>
      <c r="AW8" s="43"/>
      <c r="AX8" s="53"/>
      <c r="AY8" s="53"/>
      <c r="AZ8" s="53"/>
      <c r="BA8" s="53"/>
      <c r="BB8" s="53"/>
      <c r="BC8" s="53"/>
      <c r="BD8" s="53"/>
      <c r="BE8" s="53"/>
      <c r="BF8" s="53"/>
      <c r="BG8" s="53"/>
      <c r="BH8" s="53"/>
      <c r="BI8" s="53"/>
      <c r="BJ8" s="53"/>
      <c r="BK8" s="53"/>
      <c r="BL8" s="53"/>
      <c r="BM8" s="53"/>
      <c r="BN8" s="53"/>
      <c r="BO8" s="53"/>
      <c r="BP8" s="53"/>
      <c r="BQ8" s="53"/>
      <c r="BR8" s="43"/>
      <c r="BS8" s="54"/>
      <c r="BT8" s="54"/>
      <c r="BU8" s="54"/>
      <c r="BV8" s="54"/>
      <c r="BW8" s="54"/>
      <c r="BX8" s="54"/>
      <c r="BY8" s="54"/>
      <c r="BZ8" s="54"/>
      <c r="CA8" s="54"/>
      <c r="CB8" s="54"/>
      <c r="CC8" s="46"/>
      <c r="CD8" s="54"/>
      <c r="CE8" s="54"/>
      <c r="CF8" s="54"/>
      <c r="CG8" s="54"/>
      <c r="CH8" s="54"/>
      <c r="CI8" s="54"/>
      <c r="CJ8" s="66" t="str">
        <f t="shared" si="1"/>
        <v/>
      </c>
      <c r="CK8" s="64"/>
      <c r="CL8" s="131" t="s">
        <v>444</v>
      </c>
      <c r="CM8" s="50"/>
      <c r="CN8" s="44"/>
      <c r="CO8" s="53"/>
      <c r="CP8" s="53"/>
      <c r="CQ8" s="53"/>
      <c r="CR8" s="43"/>
      <c r="CS8" s="53"/>
      <c r="CT8" s="53"/>
      <c r="CU8" s="53"/>
      <c r="CV8" s="45"/>
      <c r="CW8" s="53"/>
      <c r="CX8" s="53"/>
      <c r="CY8" s="53"/>
      <c r="CZ8" s="43"/>
      <c r="DA8" s="53"/>
      <c r="DB8" s="53"/>
      <c r="DC8" s="53"/>
      <c r="DD8" s="45"/>
      <c r="DE8" s="53"/>
      <c r="DF8" s="53"/>
      <c r="DG8" s="53"/>
      <c r="DH8" s="43"/>
      <c r="DI8" s="53"/>
      <c r="DJ8" s="53"/>
      <c r="DK8" s="53"/>
      <c r="DL8" s="45"/>
      <c r="DM8" s="53"/>
      <c r="DN8" s="53"/>
      <c r="DO8" s="53"/>
      <c r="DP8" s="43"/>
      <c r="DQ8" s="53"/>
      <c r="DR8" s="53"/>
      <c r="DS8" s="53"/>
      <c r="DT8" s="45"/>
      <c r="DU8" s="53"/>
      <c r="DV8" s="53"/>
      <c r="DW8" s="53"/>
      <c r="DX8" s="43"/>
      <c r="DY8" s="53"/>
      <c r="DZ8" s="53"/>
      <c r="EA8" s="53"/>
      <c r="EB8" s="45"/>
      <c r="EC8" s="53"/>
      <c r="ED8" s="53"/>
      <c r="EE8" s="53"/>
      <c r="EF8" s="43"/>
      <c r="EG8" s="53"/>
      <c r="EH8" s="53"/>
      <c r="EI8" s="53"/>
      <c r="EJ8" s="45"/>
      <c r="EK8" s="53"/>
      <c r="EL8" s="53"/>
      <c r="EM8" s="191" t="str">
        <f t="shared" si="2"/>
        <v/>
      </c>
      <c r="EN8" s="54"/>
      <c r="EO8" s="104" t="e">
        <f>IF(#REF!="","",CONCATENATE(#REF!,")"))</f>
        <v>#REF!</v>
      </c>
      <c r="EP8" s="53"/>
      <c r="EQ8" s="53"/>
      <c r="ER8" s="53"/>
      <c r="ES8" s="53"/>
      <c r="ET8" s="53"/>
      <c r="EU8" s="63" t="str">
        <f t="shared" si="3"/>
        <v/>
      </c>
      <c r="EV8" s="54"/>
      <c r="EW8" s="133" t="s">
        <v>444</v>
      </c>
      <c r="EX8" s="140">
        <f t="shared" si="7"/>
        <v>0</v>
      </c>
      <c r="EY8" s="58"/>
      <c r="EZ8" s="58"/>
      <c r="FA8" s="58"/>
      <c r="FB8" s="58"/>
      <c r="FC8" s="47">
        <f t="shared" si="13"/>
        <v>0</v>
      </c>
      <c r="FD8" s="58"/>
      <c r="FE8" s="58"/>
      <c r="FF8" s="58"/>
      <c r="FG8" s="58"/>
      <c r="FH8" s="48">
        <f t="shared" si="14"/>
        <v>0</v>
      </c>
      <c r="FI8" s="58"/>
      <c r="FJ8" s="58"/>
      <c r="FK8" s="58"/>
      <c r="FL8" s="58"/>
      <c r="FM8" s="47">
        <f t="shared" si="15"/>
        <v>0</v>
      </c>
      <c r="FN8" s="58"/>
      <c r="FO8" s="58"/>
      <c r="FP8" s="58"/>
      <c r="FQ8" s="58"/>
      <c r="FR8" s="48">
        <f t="shared" si="8"/>
        <v>0</v>
      </c>
      <c r="FS8" s="58"/>
      <c r="FT8" s="58"/>
      <c r="FU8" s="58"/>
      <c r="FV8" s="58"/>
      <c r="FW8" s="121">
        <f t="shared" si="16"/>
        <v>0</v>
      </c>
      <c r="FX8" s="58"/>
      <c r="FY8" s="58"/>
      <c r="FZ8" s="58"/>
      <c r="GA8" s="58"/>
      <c r="GB8" s="207">
        <f t="shared" si="17"/>
        <v>0</v>
      </c>
      <c r="GC8" s="58"/>
      <c r="GD8" s="58"/>
      <c r="GE8" s="58"/>
      <c r="GF8" s="58"/>
      <c r="GG8" s="47">
        <f t="shared" si="9"/>
        <v>0</v>
      </c>
      <c r="GH8" s="58"/>
      <c r="GI8" s="58"/>
      <c r="GJ8" s="58"/>
      <c r="GK8" s="58"/>
      <c r="GL8" s="48">
        <f t="shared" si="10"/>
        <v>0</v>
      </c>
      <c r="GM8" s="58"/>
      <c r="GN8" s="58"/>
      <c r="GO8" s="58"/>
      <c r="GP8" s="58"/>
      <c r="GQ8" s="67" t="str">
        <f t="shared" si="11"/>
        <v/>
      </c>
      <c r="GR8" s="51"/>
      <c r="GS8" s="134" t="s">
        <v>444</v>
      </c>
      <c r="GT8" s="45"/>
      <c r="GU8" s="53"/>
      <c r="GV8" s="43"/>
      <c r="GW8" s="54"/>
      <c r="GX8" s="59"/>
      <c r="GY8" s="59"/>
      <c r="GZ8" s="54"/>
      <c r="HA8" s="54"/>
      <c r="HB8" s="45"/>
      <c r="HC8" s="60"/>
      <c r="HD8" s="60"/>
      <c r="HE8" s="60"/>
      <c r="HF8" s="109"/>
      <c r="HG8" s="65"/>
      <c r="HH8" s="45"/>
      <c r="HI8" s="65"/>
      <c r="HJ8" s="65"/>
      <c r="HK8" s="109"/>
      <c r="HL8" s="53"/>
      <c r="HM8" s="53"/>
      <c r="HN8" s="53"/>
      <c r="HO8" s="167"/>
      <c r="HP8" s="45"/>
      <c r="HQ8" s="60"/>
      <c r="HR8" s="60"/>
      <c r="HS8" s="115"/>
      <c r="HT8" s="43"/>
      <c r="HU8" s="60"/>
      <c r="HV8" s="104" t="str">
        <f t="shared" si="4"/>
        <v/>
      </c>
      <c r="HW8" s="53"/>
      <c r="HX8" s="115"/>
      <c r="HY8" s="104" t="str">
        <f t="shared" si="12"/>
        <v/>
      </c>
      <c r="HZ8" s="53"/>
      <c r="IA8" s="53"/>
      <c r="IB8" s="115"/>
      <c r="IC8" s="45"/>
      <c r="ID8" s="53"/>
      <c r="IE8" s="53"/>
      <c r="IF8" s="53"/>
      <c r="IG8" s="43"/>
      <c r="IH8" s="53"/>
      <c r="II8" s="53"/>
      <c r="IJ8" s="53"/>
      <c r="IK8" s="53"/>
      <c r="IL8" s="167"/>
      <c r="IM8" s="115"/>
      <c r="IN8" s="45"/>
      <c r="IO8" s="168"/>
      <c r="IP8" s="168"/>
      <c r="IQ8" s="43"/>
      <c r="IR8" s="53"/>
      <c r="IS8" s="53"/>
      <c r="IT8" s="53"/>
      <c r="IU8" s="53"/>
      <c r="IV8" s="53"/>
      <c r="IW8" s="167"/>
      <c r="IX8" s="42">
        <f t="shared" si="5"/>
        <v>0</v>
      </c>
      <c r="IY8" s="41"/>
      <c r="IZ8" s="41"/>
      <c r="JA8" s="40"/>
      <c r="JB8" s="84" t="s">
        <v>434</v>
      </c>
    </row>
    <row r="9" spans="1:262" ht="12.95" customHeight="1">
      <c r="A9" s="85"/>
      <c r="B9" s="42" t="str">
        <f t="shared" si="6"/>
        <v/>
      </c>
      <c r="C9" s="56"/>
      <c r="D9" s="55"/>
      <c r="E9" s="53"/>
      <c r="F9" s="53"/>
      <c r="G9" s="53"/>
      <c r="H9" s="53"/>
      <c r="I9" s="53"/>
      <c r="J9" s="53"/>
      <c r="K9" s="53"/>
      <c r="L9" s="53"/>
      <c r="M9" s="53"/>
      <c r="N9" s="53"/>
      <c r="O9" s="53"/>
      <c r="P9" s="53"/>
      <c r="Q9" s="53"/>
      <c r="R9" s="53"/>
      <c r="S9" s="53"/>
      <c r="T9" s="53"/>
      <c r="U9" s="43"/>
      <c r="V9" s="53"/>
      <c r="W9" s="53"/>
      <c r="X9" s="53"/>
      <c r="Y9" s="45"/>
      <c r="Z9" s="54"/>
      <c r="AA9" s="53"/>
      <c r="AB9" s="53"/>
      <c r="AC9" s="43"/>
      <c r="AD9" s="54"/>
      <c r="AE9" s="63" t="str">
        <f t="shared" si="0"/>
        <v/>
      </c>
      <c r="AF9" s="54"/>
      <c r="AG9" s="54"/>
      <c r="AH9" s="54"/>
      <c r="AI9" s="53"/>
      <c r="AJ9" s="53"/>
      <c r="AK9" s="53"/>
      <c r="AL9" s="43"/>
      <c r="AM9" s="54"/>
      <c r="AN9" s="54"/>
      <c r="AO9" s="54"/>
      <c r="AP9" s="54"/>
      <c r="AQ9" s="54"/>
      <c r="AR9" s="54"/>
      <c r="AS9" s="54"/>
      <c r="AT9" s="54"/>
      <c r="AU9" s="54"/>
      <c r="AV9" s="115"/>
      <c r="AW9" s="43"/>
      <c r="AX9" s="53"/>
      <c r="AY9" s="53"/>
      <c r="AZ9" s="53"/>
      <c r="BA9" s="53"/>
      <c r="BB9" s="53"/>
      <c r="BC9" s="53"/>
      <c r="BD9" s="53"/>
      <c r="BE9" s="53"/>
      <c r="BF9" s="53"/>
      <c r="BG9" s="53"/>
      <c r="BH9" s="53"/>
      <c r="BI9" s="53"/>
      <c r="BJ9" s="53"/>
      <c r="BK9" s="53"/>
      <c r="BL9" s="53"/>
      <c r="BM9" s="53"/>
      <c r="BN9" s="53"/>
      <c r="BO9" s="53"/>
      <c r="BP9" s="53"/>
      <c r="BQ9" s="53"/>
      <c r="BR9" s="43"/>
      <c r="BS9" s="54"/>
      <c r="BT9" s="54"/>
      <c r="BU9" s="54"/>
      <c r="BV9" s="54"/>
      <c r="BW9" s="54"/>
      <c r="BX9" s="54"/>
      <c r="BY9" s="54"/>
      <c r="BZ9" s="54"/>
      <c r="CA9" s="54"/>
      <c r="CB9" s="54"/>
      <c r="CC9" s="46"/>
      <c r="CD9" s="54"/>
      <c r="CE9" s="54"/>
      <c r="CF9" s="54"/>
      <c r="CG9" s="54"/>
      <c r="CH9" s="54"/>
      <c r="CI9" s="54"/>
      <c r="CJ9" s="66" t="str">
        <f t="shared" si="1"/>
        <v/>
      </c>
      <c r="CK9" s="64"/>
      <c r="CL9" s="131" t="s">
        <v>444</v>
      </c>
      <c r="CM9" s="50"/>
      <c r="CN9" s="44"/>
      <c r="CO9" s="53"/>
      <c r="CP9" s="53"/>
      <c r="CQ9" s="53"/>
      <c r="CR9" s="43"/>
      <c r="CS9" s="53"/>
      <c r="CT9" s="53"/>
      <c r="CU9" s="53"/>
      <c r="CV9" s="45"/>
      <c r="CW9" s="53"/>
      <c r="CX9" s="53"/>
      <c r="CY9" s="53"/>
      <c r="CZ9" s="43"/>
      <c r="DA9" s="53"/>
      <c r="DB9" s="53"/>
      <c r="DC9" s="53"/>
      <c r="DD9" s="45"/>
      <c r="DE9" s="53"/>
      <c r="DF9" s="53"/>
      <c r="DG9" s="53"/>
      <c r="DH9" s="43"/>
      <c r="DI9" s="53"/>
      <c r="DJ9" s="53"/>
      <c r="DK9" s="53"/>
      <c r="DL9" s="45"/>
      <c r="DM9" s="53"/>
      <c r="DN9" s="53"/>
      <c r="DO9" s="53"/>
      <c r="DP9" s="43"/>
      <c r="DQ9" s="53"/>
      <c r="DR9" s="53"/>
      <c r="DS9" s="53"/>
      <c r="DT9" s="45"/>
      <c r="DU9" s="53"/>
      <c r="DV9" s="53"/>
      <c r="DW9" s="53"/>
      <c r="DX9" s="43"/>
      <c r="DY9" s="53"/>
      <c r="DZ9" s="53"/>
      <c r="EA9" s="53"/>
      <c r="EB9" s="45"/>
      <c r="EC9" s="53"/>
      <c r="ED9" s="53"/>
      <c r="EE9" s="53"/>
      <c r="EF9" s="43"/>
      <c r="EG9" s="53"/>
      <c r="EH9" s="53"/>
      <c r="EI9" s="53"/>
      <c r="EJ9" s="45"/>
      <c r="EK9" s="53"/>
      <c r="EL9" s="53"/>
      <c r="EM9" s="191" t="str">
        <f t="shared" si="2"/>
        <v/>
      </c>
      <c r="EN9" s="54"/>
      <c r="EO9" s="104" t="e">
        <f>IF(#REF!="","",CONCATENATE(#REF!,")"))</f>
        <v>#REF!</v>
      </c>
      <c r="EP9" s="53"/>
      <c r="EQ9" s="53"/>
      <c r="ER9" s="53"/>
      <c r="ES9" s="53"/>
      <c r="ET9" s="53"/>
      <c r="EU9" s="63" t="str">
        <f t="shared" si="3"/>
        <v/>
      </c>
      <c r="EV9" s="54"/>
      <c r="EW9" s="133" t="s">
        <v>444</v>
      </c>
      <c r="EX9" s="140">
        <f t="shared" si="7"/>
        <v>0</v>
      </c>
      <c r="EY9" s="58"/>
      <c r="EZ9" s="58"/>
      <c r="FA9" s="58"/>
      <c r="FB9" s="58"/>
      <c r="FC9" s="47">
        <f t="shared" si="13"/>
        <v>0</v>
      </c>
      <c r="FD9" s="58"/>
      <c r="FE9" s="58"/>
      <c r="FF9" s="58"/>
      <c r="FG9" s="58"/>
      <c r="FH9" s="48">
        <f t="shared" si="14"/>
        <v>0</v>
      </c>
      <c r="FI9" s="58"/>
      <c r="FJ9" s="58"/>
      <c r="FK9" s="58"/>
      <c r="FL9" s="58"/>
      <c r="FM9" s="47">
        <f t="shared" si="15"/>
        <v>0</v>
      </c>
      <c r="FN9" s="58"/>
      <c r="FO9" s="58"/>
      <c r="FP9" s="58"/>
      <c r="FQ9" s="58"/>
      <c r="FR9" s="48">
        <f t="shared" si="8"/>
        <v>0</v>
      </c>
      <c r="FS9" s="58"/>
      <c r="FT9" s="58"/>
      <c r="FU9" s="58"/>
      <c r="FV9" s="58"/>
      <c r="FW9" s="121">
        <f t="shared" si="16"/>
        <v>0</v>
      </c>
      <c r="FX9" s="58"/>
      <c r="FY9" s="58"/>
      <c r="FZ9" s="58"/>
      <c r="GA9" s="58"/>
      <c r="GB9" s="207">
        <f t="shared" si="17"/>
        <v>0</v>
      </c>
      <c r="GC9" s="58"/>
      <c r="GD9" s="58"/>
      <c r="GE9" s="58"/>
      <c r="GF9" s="58"/>
      <c r="GG9" s="47">
        <f t="shared" si="9"/>
        <v>0</v>
      </c>
      <c r="GH9" s="58"/>
      <c r="GI9" s="58"/>
      <c r="GJ9" s="58"/>
      <c r="GK9" s="58"/>
      <c r="GL9" s="48">
        <f t="shared" si="10"/>
        <v>0</v>
      </c>
      <c r="GM9" s="58"/>
      <c r="GN9" s="58"/>
      <c r="GO9" s="58"/>
      <c r="GP9" s="58"/>
      <c r="GQ9" s="67" t="str">
        <f t="shared" si="11"/>
        <v/>
      </c>
      <c r="GR9" s="51"/>
      <c r="GS9" s="134" t="s">
        <v>444</v>
      </c>
      <c r="GT9" s="45"/>
      <c r="GU9" s="53"/>
      <c r="GV9" s="43"/>
      <c r="GW9" s="54"/>
      <c r="GX9" s="59"/>
      <c r="GY9" s="59"/>
      <c r="GZ9" s="54"/>
      <c r="HA9" s="54"/>
      <c r="HB9" s="45"/>
      <c r="HC9" s="60"/>
      <c r="HD9" s="60"/>
      <c r="HE9" s="60"/>
      <c r="HF9" s="109"/>
      <c r="HG9" s="65"/>
      <c r="HH9" s="45"/>
      <c r="HI9" s="65"/>
      <c r="HJ9" s="65"/>
      <c r="HK9" s="109"/>
      <c r="HL9" s="53"/>
      <c r="HM9" s="53"/>
      <c r="HN9" s="53"/>
      <c r="HO9" s="167"/>
      <c r="HP9" s="45"/>
      <c r="HQ9" s="60"/>
      <c r="HR9" s="60"/>
      <c r="HS9" s="115"/>
      <c r="HT9" s="43"/>
      <c r="HU9" s="60"/>
      <c r="HV9" s="104" t="str">
        <f t="shared" si="4"/>
        <v/>
      </c>
      <c r="HW9" s="53"/>
      <c r="HX9" s="115"/>
      <c r="HY9" s="104" t="str">
        <f t="shared" si="12"/>
        <v/>
      </c>
      <c r="HZ9" s="53"/>
      <c r="IA9" s="53"/>
      <c r="IB9" s="115"/>
      <c r="IC9" s="45"/>
      <c r="ID9" s="53"/>
      <c r="IE9" s="53"/>
      <c r="IF9" s="53"/>
      <c r="IG9" s="43"/>
      <c r="IH9" s="53"/>
      <c r="II9" s="53"/>
      <c r="IJ9" s="53"/>
      <c r="IK9" s="53"/>
      <c r="IL9" s="167"/>
      <c r="IM9" s="115"/>
      <c r="IN9" s="45"/>
      <c r="IO9" s="168"/>
      <c r="IP9" s="168"/>
      <c r="IQ9" s="43"/>
      <c r="IR9" s="53"/>
      <c r="IS9" s="53"/>
      <c r="IT9" s="53"/>
      <c r="IU9" s="53"/>
      <c r="IV9" s="53"/>
      <c r="IW9" s="167"/>
      <c r="IX9" s="42">
        <f t="shared" si="5"/>
        <v>0</v>
      </c>
      <c r="IY9" s="41"/>
      <c r="IZ9" s="41"/>
      <c r="JA9" s="40"/>
      <c r="JB9" s="84" t="s">
        <v>434</v>
      </c>
    </row>
    <row r="10" spans="1:262" ht="12.95" customHeight="1">
      <c r="A10" s="85"/>
      <c r="B10" s="42" t="str">
        <f t="shared" si="6"/>
        <v/>
      </c>
      <c r="C10" s="56"/>
      <c r="D10" s="55"/>
      <c r="E10" s="53"/>
      <c r="F10" s="53"/>
      <c r="G10" s="53"/>
      <c r="H10" s="53"/>
      <c r="I10" s="53"/>
      <c r="J10" s="53"/>
      <c r="K10" s="53"/>
      <c r="L10" s="53"/>
      <c r="M10" s="53"/>
      <c r="N10" s="53"/>
      <c r="O10" s="53"/>
      <c r="P10" s="53"/>
      <c r="Q10" s="53"/>
      <c r="R10" s="53"/>
      <c r="S10" s="53"/>
      <c r="T10" s="53"/>
      <c r="U10" s="43"/>
      <c r="V10" s="53"/>
      <c r="W10" s="53"/>
      <c r="X10" s="53"/>
      <c r="Y10" s="45"/>
      <c r="Z10" s="54"/>
      <c r="AA10" s="53"/>
      <c r="AB10" s="53"/>
      <c r="AC10" s="43"/>
      <c r="AD10" s="54"/>
      <c r="AE10" s="63" t="str">
        <f t="shared" si="0"/>
        <v/>
      </c>
      <c r="AF10" s="54"/>
      <c r="AG10" s="54"/>
      <c r="AH10" s="54"/>
      <c r="AI10" s="53"/>
      <c r="AJ10" s="53"/>
      <c r="AK10" s="53"/>
      <c r="AL10" s="43"/>
      <c r="AM10" s="54"/>
      <c r="AN10" s="54"/>
      <c r="AO10" s="54"/>
      <c r="AP10" s="54"/>
      <c r="AQ10" s="54"/>
      <c r="AR10" s="54"/>
      <c r="AS10" s="54"/>
      <c r="AT10" s="54"/>
      <c r="AU10" s="54"/>
      <c r="AV10" s="115"/>
      <c r="AW10" s="43"/>
      <c r="AX10" s="53"/>
      <c r="AY10" s="53"/>
      <c r="AZ10" s="53"/>
      <c r="BA10" s="53"/>
      <c r="BB10" s="53"/>
      <c r="BC10" s="53"/>
      <c r="BD10" s="53"/>
      <c r="BE10" s="53"/>
      <c r="BF10" s="53"/>
      <c r="BG10" s="53"/>
      <c r="BH10" s="53"/>
      <c r="BI10" s="53"/>
      <c r="BJ10" s="53"/>
      <c r="BK10" s="53"/>
      <c r="BL10" s="53"/>
      <c r="BM10" s="53"/>
      <c r="BN10" s="53"/>
      <c r="BO10" s="53"/>
      <c r="BP10" s="53"/>
      <c r="BQ10" s="53"/>
      <c r="BR10" s="43"/>
      <c r="BS10" s="54"/>
      <c r="BT10" s="54"/>
      <c r="BU10" s="54"/>
      <c r="BV10" s="54"/>
      <c r="BW10" s="54"/>
      <c r="BX10" s="54"/>
      <c r="BY10" s="54"/>
      <c r="BZ10" s="54"/>
      <c r="CA10" s="54"/>
      <c r="CB10" s="54"/>
      <c r="CC10" s="46"/>
      <c r="CD10" s="54"/>
      <c r="CE10" s="54"/>
      <c r="CF10" s="54"/>
      <c r="CG10" s="54"/>
      <c r="CH10" s="54"/>
      <c r="CI10" s="54"/>
      <c r="CJ10" s="66" t="str">
        <f t="shared" si="1"/>
        <v/>
      </c>
      <c r="CK10" s="64"/>
      <c r="CL10" s="131" t="s">
        <v>444</v>
      </c>
      <c r="CM10" s="50"/>
      <c r="CN10" s="44"/>
      <c r="CO10" s="53"/>
      <c r="CP10" s="53"/>
      <c r="CQ10" s="53"/>
      <c r="CR10" s="43"/>
      <c r="CS10" s="53"/>
      <c r="CT10" s="53"/>
      <c r="CU10" s="53"/>
      <c r="CV10" s="45"/>
      <c r="CW10" s="53"/>
      <c r="CX10" s="53"/>
      <c r="CY10" s="53"/>
      <c r="CZ10" s="43"/>
      <c r="DA10" s="53"/>
      <c r="DB10" s="53"/>
      <c r="DC10" s="53"/>
      <c r="DD10" s="45"/>
      <c r="DE10" s="53"/>
      <c r="DF10" s="53"/>
      <c r="DG10" s="53"/>
      <c r="DH10" s="43"/>
      <c r="DI10" s="53"/>
      <c r="DJ10" s="53"/>
      <c r="DK10" s="53"/>
      <c r="DL10" s="45"/>
      <c r="DM10" s="53"/>
      <c r="DN10" s="53"/>
      <c r="DO10" s="53"/>
      <c r="DP10" s="43"/>
      <c r="DQ10" s="53"/>
      <c r="DR10" s="53"/>
      <c r="DS10" s="53"/>
      <c r="DT10" s="45"/>
      <c r="DU10" s="53"/>
      <c r="DV10" s="53"/>
      <c r="DW10" s="53"/>
      <c r="DX10" s="43"/>
      <c r="DY10" s="53"/>
      <c r="DZ10" s="53"/>
      <c r="EA10" s="53"/>
      <c r="EB10" s="45"/>
      <c r="EC10" s="53"/>
      <c r="ED10" s="53"/>
      <c r="EE10" s="53"/>
      <c r="EF10" s="43"/>
      <c r="EG10" s="53"/>
      <c r="EH10" s="53"/>
      <c r="EI10" s="53"/>
      <c r="EJ10" s="45"/>
      <c r="EK10" s="53"/>
      <c r="EL10" s="53"/>
      <c r="EM10" s="191" t="str">
        <f t="shared" si="2"/>
        <v/>
      </c>
      <c r="EN10" s="54"/>
      <c r="EO10" s="104" t="e">
        <f>IF(#REF!="","",CONCATENATE(#REF!,")"))</f>
        <v>#REF!</v>
      </c>
      <c r="EP10" s="53"/>
      <c r="EQ10" s="53"/>
      <c r="ER10" s="53"/>
      <c r="ES10" s="53"/>
      <c r="ET10" s="53"/>
      <c r="EU10" s="63" t="str">
        <f t="shared" si="3"/>
        <v/>
      </c>
      <c r="EV10" s="54"/>
      <c r="EW10" s="133" t="s">
        <v>444</v>
      </c>
      <c r="EX10" s="140">
        <f t="shared" si="7"/>
        <v>0</v>
      </c>
      <c r="EY10" s="58"/>
      <c r="EZ10" s="58"/>
      <c r="FA10" s="58"/>
      <c r="FB10" s="58"/>
      <c r="FC10" s="47">
        <f t="shared" si="13"/>
        <v>0</v>
      </c>
      <c r="FD10" s="58"/>
      <c r="FE10" s="58"/>
      <c r="FF10" s="58"/>
      <c r="FG10" s="58"/>
      <c r="FH10" s="48">
        <f t="shared" si="14"/>
        <v>0</v>
      </c>
      <c r="FI10" s="58"/>
      <c r="FJ10" s="58"/>
      <c r="FK10" s="58"/>
      <c r="FL10" s="58"/>
      <c r="FM10" s="47">
        <f t="shared" si="15"/>
        <v>0</v>
      </c>
      <c r="FN10" s="58"/>
      <c r="FO10" s="58"/>
      <c r="FP10" s="58"/>
      <c r="FQ10" s="58"/>
      <c r="FR10" s="48">
        <f t="shared" si="8"/>
        <v>0</v>
      </c>
      <c r="FS10" s="58"/>
      <c r="FT10" s="58"/>
      <c r="FU10" s="58"/>
      <c r="FV10" s="58"/>
      <c r="FW10" s="121">
        <f t="shared" si="16"/>
        <v>0</v>
      </c>
      <c r="FX10" s="58"/>
      <c r="FY10" s="58"/>
      <c r="FZ10" s="58"/>
      <c r="GA10" s="58"/>
      <c r="GB10" s="207">
        <f t="shared" si="17"/>
        <v>0</v>
      </c>
      <c r="GC10" s="58"/>
      <c r="GD10" s="58"/>
      <c r="GE10" s="58"/>
      <c r="GF10" s="58"/>
      <c r="GG10" s="47">
        <f t="shared" si="9"/>
        <v>0</v>
      </c>
      <c r="GH10" s="58"/>
      <c r="GI10" s="58"/>
      <c r="GJ10" s="58"/>
      <c r="GK10" s="58"/>
      <c r="GL10" s="48">
        <f t="shared" si="10"/>
        <v>0</v>
      </c>
      <c r="GM10" s="58"/>
      <c r="GN10" s="58"/>
      <c r="GO10" s="58"/>
      <c r="GP10" s="58"/>
      <c r="GQ10" s="67" t="str">
        <f t="shared" si="11"/>
        <v/>
      </c>
      <c r="GR10" s="51"/>
      <c r="GS10" s="134" t="s">
        <v>444</v>
      </c>
      <c r="GT10" s="45"/>
      <c r="GU10" s="53"/>
      <c r="GV10" s="43"/>
      <c r="GW10" s="54"/>
      <c r="GX10" s="59"/>
      <c r="GY10" s="59"/>
      <c r="GZ10" s="54"/>
      <c r="HA10" s="54"/>
      <c r="HB10" s="45"/>
      <c r="HC10" s="60"/>
      <c r="HD10" s="60"/>
      <c r="HE10" s="60"/>
      <c r="HF10" s="109"/>
      <c r="HG10" s="65"/>
      <c r="HH10" s="45"/>
      <c r="HI10" s="65"/>
      <c r="HJ10" s="65"/>
      <c r="HK10" s="109"/>
      <c r="HL10" s="53"/>
      <c r="HM10" s="53"/>
      <c r="HN10" s="53"/>
      <c r="HO10" s="167"/>
      <c r="HP10" s="45"/>
      <c r="HQ10" s="60"/>
      <c r="HR10" s="60"/>
      <c r="HS10" s="115"/>
      <c r="HT10" s="43"/>
      <c r="HU10" s="60"/>
      <c r="HV10" s="104" t="str">
        <f t="shared" si="4"/>
        <v/>
      </c>
      <c r="HW10" s="53"/>
      <c r="HX10" s="115"/>
      <c r="HY10" s="104" t="str">
        <f t="shared" si="12"/>
        <v/>
      </c>
      <c r="HZ10" s="53"/>
      <c r="IA10" s="53"/>
      <c r="IB10" s="115"/>
      <c r="IC10" s="45"/>
      <c r="ID10" s="53"/>
      <c r="IE10" s="53"/>
      <c r="IF10" s="53"/>
      <c r="IG10" s="43"/>
      <c r="IH10" s="53"/>
      <c r="II10" s="53"/>
      <c r="IJ10" s="53"/>
      <c r="IK10" s="53"/>
      <c r="IL10" s="167"/>
      <c r="IM10" s="115"/>
      <c r="IN10" s="45"/>
      <c r="IO10" s="168"/>
      <c r="IP10" s="168"/>
      <c r="IQ10" s="43"/>
      <c r="IR10" s="53"/>
      <c r="IS10" s="53"/>
      <c r="IT10" s="53"/>
      <c r="IU10" s="53"/>
      <c r="IV10" s="53"/>
      <c r="IW10" s="167"/>
      <c r="IX10" s="42">
        <f t="shared" si="5"/>
        <v>0</v>
      </c>
      <c r="IY10" s="41"/>
      <c r="IZ10" s="41"/>
      <c r="JA10" s="40"/>
      <c r="JB10" s="84" t="s">
        <v>434</v>
      </c>
    </row>
    <row r="11" spans="1:262" ht="12.95" customHeight="1">
      <c r="A11" s="85"/>
      <c r="B11" s="42" t="str">
        <f t="shared" si="6"/>
        <v/>
      </c>
      <c r="C11" s="56"/>
      <c r="D11" s="55"/>
      <c r="E11" s="53"/>
      <c r="F11" s="53"/>
      <c r="G11" s="53"/>
      <c r="H11" s="53"/>
      <c r="I11" s="53"/>
      <c r="J11" s="53"/>
      <c r="K11" s="53"/>
      <c r="L11" s="53"/>
      <c r="M11" s="53"/>
      <c r="N11" s="53"/>
      <c r="O11" s="53"/>
      <c r="P11" s="53"/>
      <c r="Q11" s="53"/>
      <c r="R11" s="53"/>
      <c r="S11" s="53"/>
      <c r="T11" s="53"/>
      <c r="U11" s="43"/>
      <c r="V11" s="53"/>
      <c r="W11" s="53"/>
      <c r="X11" s="53"/>
      <c r="Y11" s="45"/>
      <c r="Z11" s="54"/>
      <c r="AA11" s="53"/>
      <c r="AB11" s="53"/>
      <c r="AC11" s="43"/>
      <c r="AD11" s="54"/>
      <c r="AE11" s="63" t="str">
        <f t="shared" si="0"/>
        <v/>
      </c>
      <c r="AF11" s="54"/>
      <c r="AG11" s="54"/>
      <c r="AH11" s="54"/>
      <c r="AI11" s="53"/>
      <c r="AJ11" s="53"/>
      <c r="AK11" s="53"/>
      <c r="AL11" s="43"/>
      <c r="AM11" s="54"/>
      <c r="AN11" s="54"/>
      <c r="AO11" s="54"/>
      <c r="AP11" s="54"/>
      <c r="AQ11" s="54"/>
      <c r="AR11" s="54"/>
      <c r="AS11" s="54"/>
      <c r="AT11" s="54"/>
      <c r="AU11" s="54"/>
      <c r="AV11" s="115"/>
      <c r="AW11" s="43"/>
      <c r="AX11" s="53"/>
      <c r="AY11" s="53"/>
      <c r="AZ11" s="53"/>
      <c r="BA11" s="53"/>
      <c r="BB11" s="53"/>
      <c r="BC11" s="53"/>
      <c r="BD11" s="53"/>
      <c r="BE11" s="53"/>
      <c r="BF11" s="53"/>
      <c r="BG11" s="53"/>
      <c r="BH11" s="53"/>
      <c r="BI11" s="53"/>
      <c r="BJ11" s="53"/>
      <c r="BK11" s="53"/>
      <c r="BL11" s="53"/>
      <c r="BM11" s="53"/>
      <c r="BN11" s="53"/>
      <c r="BO11" s="53"/>
      <c r="BP11" s="53"/>
      <c r="BQ11" s="53"/>
      <c r="BR11" s="43"/>
      <c r="BS11" s="54"/>
      <c r="BT11" s="54"/>
      <c r="BU11" s="54"/>
      <c r="BV11" s="54"/>
      <c r="BW11" s="54"/>
      <c r="BX11" s="54"/>
      <c r="BY11" s="54"/>
      <c r="BZ11" s="54"/>
      <c r="CA11" s="54"/>
      <c r="CB11" s="54"/>
      <c r="CC11" s="46"/>
      <c r="CD11" s="54"/>
      <c r="CE11" s="54"/>
      <c r="CF11" s="54"/>
      <c r="CG11" s="54"/>
      <c r="CH11" s="54"/>
      <c r="CI11" s="54"/>
      <c r="CJ11" s="66" t="str">
        <f t="shared" si="1"/>
        <v/>
      </c>
      <c r="CK11" s="64"/>
      <c r="CL11" s="131" t="s">
        <v>444</v>
      </c>
      <c r="CM11" s="50"/>
      <c r="CN11" s="44"/>
      <c r="CO11" s="53"/>
      <c r="CP11" s="53"/>
      <c r="CQ11" s="53"/>
      <c r="CR11" s="43"/>
      <c r="CS11" s="53"/>
      <c r="CT11" s="53"/>
      <c r="CU11" s="53"/>
      <c r="CV11" s="45"/>
      <c r="CW11" s="53"/>
      <c r="CX11" s="53"/>
      <c r="CY11" s="53"/>
      <c r="CZ11" s="43"/>
      <c r="DA11" s="53"/>
      <c r="DB11" s="53"/>
      <c r="DC11" s="53"/>
      <c r="DD11" s="45"/>
      <c r="DE11" s="53"/>
      <c r="DF11" s="53"/>
      <c r="DG11" s="53"/>
      <c r="DH11" s="43"/>
      <c r="DI11" s="53"/>
      <c r="DJ11" s="53"/>
      <c r="DK11" s="53"/>
      <c r="DL11" s="45"/>
      <c r="DM11" s="53"/>
      <c r="DN11" s="53"/>
      <c r="DO11" s="53"/>
      <c r="DP11" s="43"/>
      <c r="DQ11" s="53"/>
      <c r="DR11" s="53"/>
      <c r="DS11" s="53"/>
      <c r="DT11" s="45"/>
      <c r="DU11" s="53"/>
      <c r="DV11" s="53"/>
      <c r="DW11" s="53"/>
      <c r="DX11" s="43"/>
      <c r="DY11" s="53"/>
      <c r="DZ11" s="53"/>
      <c r="EA11" s="53"/>
      <c r="EB11" s="45"/>
      <c r="EC11" s="53"/>
      <c r="ED11" s="53"/>
      <c r="EE11" s="53"/>
      <c r="EF11" s="43"/>
      <c r="EG11" s="53"/>
      <c r="EH11" s="53"/>
      <c r="EI11" s="53"/>
      <c r="EJ11" s="45"/>
      <c r="EK11" s="53"/>
      <c r="EL11" s="53"/>
      <c r="EM11" s="191" t="str">
        <f t="shared" si="2"/>
        <v/>
      </c>
      <c r="EN11" s="54"/>
      <c r="EO11" s="104" t="e">
        <f>IF(#REF!="","",CONCATENATE(#REF!,")"))</f>
        <v>#REF!</v>
      </c>
      <c r="EP11" s="53"/>
      <c r="EQ11" s="53"/>
      <c r="ER11" s="53"/>
      <c r="ES11" s="53"/>
      <c r="ET11" s="53"/>
      <c r="EU11" s="63" t="str">
        <f t="shared" si="3"/>
        <v/>
      </c>
      <c r="EV11" s="54"/>
      <c r="EW11" s="133" t="s">
        <v>444</v>
      </c>
      <c r="EX11" s="140">
        <f t="shared" si="7"/>
        <v>0</v>
      </c>
      <c r="EY11" s="58"/>
      <c r="EZ11" s="58"/>
      <c r="FA11" s="58"/>
      <c r="FB11" s="58"/>
      <c r="FC11" s="47">
        <f t="shared" si="13"/>
        <v>0</v>
      </c>
      <c r="FD11" s="58"/>
      <c r="FE11" s="58"/>
      <c r="FF11" s="58"/>
      <c r="FG11" s="58"/>
      <c r="FH11" s="48">
        <f t="shared" si="14"/>
        <v>0</v>
      </c>
      <c r="FI11" s="58"/>
      <c r="FJ11" s="58"/>
      <c r="FK11" s="58"/>
      <c r="FL11" s="58"/>
      <c r="FM11" s="47">
        <f t="shared" si="15"/>
        <v>0</v>
      </c>
      <c r="FN11" s="58"/>
      <c r="FO11" s="58"/>
      <c r="FP11" s="58"/>
      <c r="FQ11" s="58"/>
      <c r="FR11" s="48">
        <f t="shared" si="8"/>
        <v>0</v>
      </c>
      <c r="FS11" s="58"/>
      <c r="FT11" s="58"/>
      <c r="FU11" s="58"/>
      <c r="FV11" s="58"/>
      <c r="FW11" s="121">
        <f t="shared" si="16"/>
        <v>0</v>
      </c>
      <c r="FX11" s="58"/>
      <c r="FY11" s="58"/>
      <c r="FZ11" s="58"/>
      <c r="GA11" s="58"/>
      <c r="GB11" s="207">
        <f t="shared" si="17"/>
        <v>0</v>
      </c>
      <c r="GC11" s="58"/>
      <c r="GD11" s="58"/>
      <c r="GE11" s="58"/>
      <c r="GF11" s="58"/>
      <c r="GG11" s="47">
        <f t="shared" si="9"/>
        <v>0</v>
      </c>
      <c r="GH11" s="58"/>
      <c r="GI11" s="58"/>
      <c r="GJ11" s="58"/>
      <c r="GK11" s="58"/>
      <c r="GL11" s="48">
        <f t="shared" si="10"/>
        <v>0</v>
      </c>
      <c r="GM11" s="58"/>
      <c r="GN11" s="58"/>
      <c r="GO11" s="58"/>
      <c r="GP11" s="58"/>
      <c r="GQ11" s="67" t="str">
        <f t="shared" si="11"/>
        <v/>
      </c>
      <c r="GR11" s="51"/>
      <c r="GS11" s="134" t="s">
        <v>444</v>
      </c>
      <c r="GT11" s="45"/>
      <c r="GU11" s="53"/>
      <c r="GV11" s="43"/>
      <c r="GW11" s="54"/>
      <c r="GX11" s="59"/>
      <c r="GY11" s="59"/>
      <c r="GZ11" s="54"/>
      <c r="HA11" s="54"/>
      <c r="HB11" s="45"/>
      <c r="HC11" s="60"/>
      <c r="HD11" s="60"/>
      <c r="HE11" s="60"/>
      <c r="HF11" s="109"/>
      <c r="HG11" s="65"/>
      <c r="HH11" s="45"/>
      <c r="HI11" s="65"/>
      <c r="HJ11" s="65"/>
      <c r="HK11" s="109"/>
      <c r="HL11" s="53"/>
      <c r="HM11" s="53"/>
      <c r="HN11" s="53"/>
      <c r="HO11" s="167"/>
      <c r="HP11" s="45"/>
      <c r="HQ11" s="60"/>
      <c r="HR11" s="60"/>
      <c r="HS11" s="115"/>
      <c r="HT11" s="43"/>
      <c r="HU11" s="60"/>
      <c r="HV11" s="104" t="str">
        <f t="shared" si="4"/>
        <v/>
      </c>
      <c r="HW11" s="53"/>
      <c r="HX11" s="115"/>
      <c r="HY11" s="104" t="str">
        <f t="shared" si="12"/>
        <v/>
      </c>
      <c r="HZ11" s="53"/>
      <c r="IA11" s="53"/>
      <c r="IB11" s="115"/>
      <c r="IC11" s="45"/>
      <c r="ID11" s="53"/>
      <c r="IE11" s="53"/>
      <c r="IF11" s="53"/>
      <c r="IG11" s="43"/>
      <c r="IH11" s="53"/>
      <c r="II11" s="53"/>
      <c r="IJ11" s="53"/>
      <c r="IK11" s="53"/>
      <c r="IL11" s="167"/>
      <c r="IM11" s="115"/>
      <c r="IN11" s="45"/>
      <c r="IO11" s="168"/>
      <c r="IP11" s="169"/>
      <c r="IQ11" s="43"/>
      <c r="IR11" s="53"/>
      <c r="IS11" s="53"/>
      <c r="IT11" s="53"/>
      <c r="IU11" s="53"/>
      <c r="IV11" s="53"/>
      <c r="IW11" s="167"/>
      <c r="IX11" s="42">
        <f t="shared" si="5"/>
        <v>0</v>
      </c>
      <c r="IY11" s="41"/>
      <c r="IZ11" s="41"/>
      <c r="JA11" s="40"/>
      <c r="JB11" s="84" t="s">
        <v>434</v>
      </c>
    </row>
    <row r="12" spans="1:262" ht="12.75" customHeight="1">
      <c r="A12" s="85"/>
      <c r="B12" s="42" t="str">
        <f t="shared" si="6"/>
        <v/>
      </c>
      <c r="C12" s="56"/>
      <c r="D12" s="55"/>
      <c r="E12" s="53"/>
      <c r="F12" s="53"/>
      <c r="G12" s="53"/>
      <c r="H12" s="53"/>
      <c r="I12" s="53"/>
      <c r="J12" s="53"/>
      <c r="K12" s="53"/>
      <c r="L12" s="53"/>
      <c r="M12" s="53"/>
      <c r="N12" s="53"/>
      <c r="O12" s="53"/>
      <c r="P12" s="53"/>
      <c r="Q12" s="53"/>
      <c r="R12" s="53"/>
      <c r="S12" s="53"/>
      <c r="T12" s="53"/>
      <c r="U12" s="43"/>
      <c r="V12" s="53"/>
      <c r="W12" s="53"/>
      <c r="X12" s="53"/>
      <c r="Y12" s="45"/>
      <c r="Z12" s="54"/>
      <c r="AA12" s="53"/>
      <c r="AB12" s="53"/>
      <c r="AC12" s="43"/>
      <c r="AD12" s="54"/>
      <c r="AE12" s="63" t="str">
        <f t="shared" si="0"/>
        <v/>
      </c>
      <c r="AF12" s="54"/>
      <c r="AG12" s="54"/>
      <c r="AH12" s="54"/>
      <c r="AI12" s="53"/>
      <c r="AJ12" s="53"/>
      <c r="AK12" s="53"/>
      <c r="AL12" s="43"/>
      <c r="AM12" s="54"/>
      <c r="AN12" s="54"/>
      <c r="AO12" s="54"/>
      <c r="AP12" s="54"/>
      <c r="AQ12" s="54"/>
      <c r="AR12" s="54"/>
      <c r="AS12" s="54"/>
      <c r="AT12" s="54"/>
      <c r="AU12" s="54"/>
      <c r="AV12" s="115"/>
      <c r="AW12" s="43"/>
      <c r="AX12" s="53"/>
      <c r="AY12" s="53"/>
      <c r="AZ12" s="53"/>
      <c r="BA12" s="53"/>
      <c r="BB12" s="53"/>
      <c r="BC12" s="53"/>
      <c r="BD12" s="53"/>
      <c r="BE12" s="53"/>
      <c r="BF12" s="53"/>
      <c r="BG12" s="53"/>
      <c r="BH12" s="53"/>
      <c r="BI12" s="53"/>
      <c r="BJ12" s="53"/>
      <c r="BK12" s="53"/>
      <c r="BL12" s="53"/>
      <c r="BM12" s="53"/>
      <c r="BN12" s="53"/>
      <c r="BO12" s="53"/>
      <c r="BP12" s="53"/>
      <c r="BQ12" s="53"/>
      <c r="BR12" s="43"/>
      <c r="BS12" s="54"/>
      <c r="BT12" s="54"/>
      <c r="BU12" s="54"/>
      <c r="BV12" s="54"/>
      <c r="BW12" s="54"/>
      <c r="BX12" s="54"/>
      <c r="BY12" s="54"/>
      <c r="BZ12" s="54"/>
      <c r="CA12" s="54"/>
      <c r="CB12" s="54"/>
      <c r="CC12" s="46"/>
      <c r="CD12" s="54"/>
      <c r="CE12" s="54"/>
      <c r="CF12" s="54"/>
      <c r="CG12" s="54"/>
      <c r="CH12" s="54"/>
      <c r="CI12" s="54"/>
      <c r="CJ12" s="66" t="str">
        <f t="shared" si="1"/>
        <v/>
      </c>
      <c r="CK12" s="64"/>
      <c r="CL12" s="131" t="s">
        <v>444</v>
      </c>
      <c r="CM12" s="50"/>
      <c r="CN12" s="44"/>
      <c r="CO12" s="53"/>
      <c r="CP12" s="53"/>
      <c r="CQ12" s="53"/>
      <c r="CR12" s="43"/>
      <c r="CS12" s="53"/>
      <c r="CT12" s="53"/>
      <c r="CU12" s="53"/>
      <c r="CV12" s="45"/>
      <c r="CW12" s="53"/>
      <c r="CX12" s="53"/>
      <c r="CY12" s="53"/>
      <c r="CZ12" s="43"/>
      <c r="DA12" s="53"/>
      <c r="DB12" s="53"/>
      <c r="DC12" s="53"/>
      <c r="DD12" s="45"/>
      <c r="DE12" s="53"/>
      <c r="DF12" s="53"/>
      <c r="DG12" s="53"/>
      <c r="DH12" s="43"/>
      <c r="DI12" s="53"/>
      <c r="DJ12" s="53"/>
      <c r="DK12" s="53"/>
      <c r="DL12" s="45"/>
      <c r="DM12" s="53"/>
      <c r="DN12" s="53"/>
      <c r="DO12" s="53"/>
      <c r="DP12" s="43"/>
      <c r="DQ12" s="53"/>
      <c r="DR12" s="53"/>
      <c r="DS12" s="53"/>
      <c r="DT12" s="45"/>
      <c r="DU12" s="53"/>
      <c r="DV12" s="53"/>
      <c r="DW12" s="53"/>
      <c r="DX12" s="43"/>
      <c r="DY12" s="53"/>
      <c r="DZ12" s="53"/>
      <c r="EA12" s="53"/>
      <c r="EB12" s="45"/>
      <c r="EC12" s="53"/>
      <c r="ED12" s="53"/>
      <c r="EE12" s="53"/>
      <c r="EF12" s="43"/>
      <c r="EG12" s="53"/>
      <c r="EH12" s="53"/>
      <c r="EI12" s="53"/>
      <c r="EJ12" s="45"/>
      <c r="EK12" s="53"/>
      <c r="EL12" s="53"/>
      <c r="EM12" s="191" t="str">
        <f t="shared" si="2"/>
        <v/>
      </c>
      <c r="EN12" s="54"/>
      <c r="EO12" s="104" t="e">
        <f>IF(#REF!="","",CONCATENATE(#REF!,")"))</f>
        <v>#REF!</v>
      </c>
      <c r="EP12" s="53"/>
      <c r="EQ12" s="53"/>
      <c r="ER12" s="53"/>
      <c r="ES12" s="53"/>
      <c r="ET12" s="53"/>
      <c r="EU12" s="63" t="str">
        <f t="shared" si="3"/>
        <v/>
      </c>
      <c r="EV12" s="54"/>
      <c r="EW12" s="133" t="s">
        <v>444</v>
      </c>
      <c r="EX12" s="140">
        <f t="shared" si="7"/>
        <v>0</v>
      </c>
      <c r="EY12" s="58"/>
      <c r="EZ12" s="58"/>
      <c r="FA12" s="58"/>
      <c r="FB12" s="58"/>
      <c r="FC12" s="47">
        <f t="shared" si="13"/>
        <v>0</v>
      </c>
      <c r="FD12" s="58"/>
      <c r="FE12" s="58"/>
      <c r="FF12" s="58"/>
      <c r="FG12" s="58"/>
      <c r="FH12" s="48">
        <f t="shared" si="14"/>
        <v>0</v>
      </c>
      <c r="FI12" s="58"/>
      <c r="FJ12" s="58"/>
      <c r="FK12" s="58"/>
      <c r="FL12" s="58"/>
      <c r="FM12" s="47">
        <f t="shared" si="15"/>
        <v>0</v>
      </c>
      <c r="FN12" s="58"/>
      <c r="FO12" s="58"/>
      <c r="FP12" s="58"/>
      <c r="FQ12" s="58"/>
      <c r="FR12" s="48">
        <f t="shared" si="8"/>
        <v>0</v>
      </c>
      <c r="FS12" s="58"/>
      <c r="FT12" s="58"/>
      <c r="FU12" s="58"/>
      <c r="FV12" s="58"/>
      <c r="FW12" s="121">
        <f t="shared" si="16"/>
        <v>0</v>
      </c>
      <c r="FX12" s="58"/>
      <c r="FY12" s="58"/>
      <c r="FZ12" s="58"/>
      <c r="GA12" s="58"/>
      <c r="GB12" s="207">
        <f t="shared" si="17"/>
        <v>0</v>
      </c>
      <c r="GC12" s="58"/>
      <c r="GD12" s="58"/>
      <c r="GE12" s="58"/>
      <c r="GF12" s="58"/>
      <c r="GG12" s="47">
        <f t="shared" si="9"/>
        <v>0</v>
      </c>
      <c r="GH12" s="58"/>
      <c r="GI12" s="58"/>
      <c r="GJ12" s="58"/>
      <c r="GK12" s="58"/>
      <c r="GL12" s="48">
        <f t="shared" si="10"/>
        <v>0</v>
      </c>
      <c r="GM12" s="58"/>
      <c r="GN12" s="58"/>
      <c r="GO12" s="58"/>
      <c r="GP12" s="58"/>
      <c r="GQ12" s="67" t="str">
        <f t="shared" si="11"/>
        <v/>
      </c>
      <c r="GR12" s="51"/>
      <c r="GS12" s="134" t="s">
        <v>444</v>
      </c>
      <c r="GT12" s="45"/>
      <c r="GU12" s="53"/>
      <c r="GV12" s="43"/>
      <c r="GW12" s="54"/>
      <c r="GX12" s="59"/>
      <c r="GY12" s="59"/>
      <c r="GZ12" s="54"/>
      <c r="HA12" s="54"/>
      <c r="HB12" s="45"/>
      <c r="HC12" s="60"/>
      <c r="HD12" s="60"/>
      <c r="HE12" s="60"/>
      <c r="HF12" s="109"/>
      <c r="HG12" s="65"/>
      <c r="HH12" s="45"/>
      <c r="HI12" s="65"/>
      <c r="HJ12" s="65"/>
      <c r="HK12" s="109"/>
      <c r="HL12" s="53"/>
      <c r="HM12" s="53"/>
      <c r="HN12" s="53"/>
      <c r="HO12" s="167"/>
      <c r="HP12" s="45"/>
      <c r="HQ12" s="60"/>
      <c r="HR12" s="60"/>
      <c r="HS12" s="115"/>
      <c r="HT12" s="43"/>
      <c r="HU12" s="60"/>
      <c r="HV12" s="104" t="str">
        <f t="shared" si="4"/>
        <v/>
      </c>
      <c r="HW12" s="53"/>
      <c r="HX12" s="115"/>
      <c r="HY12" s="104" t="str">
        <f t="shared" si="12"/>
        <v/>
      </c>
      <c r="HZ12" s="53"/>
      <c r="IA12" s="53"/>
      <c r="IB12" s="115"/>
      <c r="IC12" s="45"/>
      <c r="ID12" s="53"/>
      <c r="IE12" s="53"/>
      <c r="IF12" s="53"/>
      <c r="IG12" s="43"/>
      <c r="IH12" s="53"/>
      <c r="II12" s="53"/>
      <c r="IJ12" s="53"/>
      <c r="IK12" s="53"/>
      <c r="IL12" s="167"/>
      <c r="IM12" s="115"/>
      <c r="IN12" s="45"/>
      <c r="IO12" s="168"/>
      <c r="IP12" s="168"/>
      <c r="IQ12" s="43"/>
      <c r="IR12" s="53"/>
      <c r="IS12" s="53"/>
      <c r="IT12" s="53"/>
      <c r="IU12" s="53"/>
      <c r="IV12" s="53"/>
      <c r="IW12" s="167"/>
      <c r="IX12" s="42">
        <f t="shared" si="5"/>
        <v>0</v>
      </c>
      <c r="IY12" s="41"/>
      <c r="IZ12" s="41"/>
      <c r="JA12" s="40"/>
      <c r="JB12" s="84" t="s">
        <v>434</v>
      </c>
    </row>
    <row r="13" spans="1:262" ht="12.75" customHeight="1">
      <c r="A13" s="85"/>
      <c r="B13" s="42" t="str">
        <f t="shared" si="6"/>
        <v/>
      </c>
      <c r="C13" s="56"/>
      <c r="D13" s="55"/>
      <c r="E13" s="53"/>
      <c r="F13" s="53"/>
      <c r="G13" s="53"/>
      <c r="H13" s="53"/>
      <c r="I13" s="53"/>
      <c r="J13" s="53"/>
      <c r="K13" s="53"/>
      <c r="L13" s="53"/>
      <c r="M13" s="53"/>
      <c r="N13" s="53"/>
      <c r="O13" s="53"/>
      <c r="P13" s="53"/>
      <c r="Q13" s="53"/>
      <c r="R13" s="53"/>
      <c r="S13" s="53"/>
      <c r="T13" s="53"/>
      <c r="U13" s="43"/>
      <c r="V13" s="53"/>
      <c r="W13" s="53"/>
      <c r="X13" s="53"/>
      <c r="Y13" s="45"/>
      <c r="Z13" s="54"/>
      <c r="AA13" s="53"/>
      <c r="AB13" s="53"/>
      <c r="AC13" s="43"/>
      <c r="AD13" s="54"/>
      <c r="AE13" s="63" t="str">
        <f t="shared" si="0"/>
        <v/>
      </c>
      <c r="AF13" s="54"/>
      <c r="AG13" s="54"/>
      <c r="AH13" s="54"/>
      <c r="AI13" s="53"/>
      <c r="AJ13" s="53"/>
      <c r="AK13" s="53"/>
      <c r="AL13" s="43"/>
      <c r="AM13" s="54"/>
      <c r="AN13" s="54"/>
      <c r="AO13" s="54"/>
      <c r="AP13" s="54"/>
      <c r="AQ13" s="54"/>
      <c r="AR13" s="54"/>
      <c r="AS13" s="54"/>
      <c r="AT13" s="54"/>
      <c r="AU13" s="54"/>
      <c r="AV13" s="115"/>
      <c r="AW13" s="43"/>
      <c r="AX13" s="53"/>
      <c r="AY13" s="53"/>
      <c r="AZ13" s="53"/>
      <c r="BA13" s="53"/>
      <c r="BB13" s="53"/>
      <c r="BC13" s="53"/>
      <c r="BD13" s="53"/>
      <c r="BE13" s="53"/>
      <c r="BF13" s="53"/>
      <c r="BG13" s="53"/>
      <c r="BH13" s="53"/>
      <c r="BI13" s="53"/>
      <c r="BJ13" s="53"/>
      <c r="BK13" s="53"/>
      <c r="BL13" s="53"/>
      <c r="BM13" s="53"/>
      <c r="BN13" s="53"/>
      <c r="BO13" s="53"/>
      <c r="BP13" s="53"/>
      <c r="BQ13" s="53"/>
      <c r="BR13" s="43"/>
      <c r="BS13" s="54"/>
      <c r="BT13" s="54"/>
      <c r="BU13" s="54"/>
      <c r="BV13" s="54"/>
      <c r="BW13" s="54"/>
      <c r="BX13" s="54"/>
      <c r="BY13" s="54"/>
      <c r="BZ13" s="54"/>
      <c r="CA13" s="54"/>
      <c r="CB13" s="54"/>
      <c r="CC13" s="46"/>
      <c r="CD13" s="54"/>
      <c r="CE13" s="54"/>
      <c r="CF13" s="54"/>
      <c r="CG13" s="54"/>
      <c r="CH13" s="54"/>
      <c r="CI13" s="54"/>
      <c r="CJ13" s="66" t="str">
        <f t="shared" si="1"/>
        <v/>
      </c>
      <c r="CK13" s="64"/>
      <c r="CL13" s="131" t="s">
        <v>444</v>
      </c>
      <c r="CM13" s="50"/>
      <c r="CN13" s="44"/>
      <c r="CO13" s="53"/>
      <c r="CP13" s="53"/>
      <c r="CQ13" s="53"/>
      <c r="CR13" s="43"/>
      <c r="CS13" s="53"/>
      <c r="CT13" s="53"/>
      <c r="CU13" s="53"/>
      <c r="CV13" s="45"/>
      <c r="CW13" s="53"/>
      <c r="CX13" s="53"/>
      <c r="CY13" s="53"/>
      <c r="CZ13" s="43"/>
      <c r="DA13" s="53"/>
      <c r="DB13" s="53"/>
      <c r="DC13" s="53"/>
      <c r="DD13" s="45"/>
      <c r="DE13" s="53"/>
      <c r="DF13" s="53"/>
      <c r="DG13" s="53"/>
      <c r="DH13" s="43"/>
      <c r="DI13" s="53"/>
      <c r="DJ13" s="53"/>
      <c r="DK13" s="53"/>
      <c r="DL13" s="45"/>
      <c r="DM13" s="53"/>
      <c r="DN13" s="53"/>
      <c r="DO13" s="53"/>
      <c r="DP13" s="43"/>
      <c r="DQ13" s="53"/>
      <c r="DR13" s="53"/>
      <c r="DS13" s="53"/>
      <c r="DT13" s="45"/>
      <c r="DU13" s="53"/>
      <c r="DV13" s="53"/>
      <c r="DW13" s="53"/>
      <c r="DX13" s="43"/>
      <c r="DY13" s="53"/>
      <c r="DZ13" s="53"/>
      <c r="EA13" s="53"/>
      <c r="EB13" s="45"/>
      <c r="EC13" s="53"/>
      <c r="ED13" s="53"/>
      <c r="EE13" s="53"/>
      <c r="EF13" s="43"/>
      <c r="EG13" s="53"/>
      <c r="EH13" s="53"/>
      <c r="EI13" s="53"/>
      <c r="EJ13" s="45"/>
      <c r="EK13" s="53"/>
      <c r="EL13" s="53"/>
      <c r="EM13" s="191" t="str">
        <f t="shared" si="2"/>
        <v/>
      </c>
      <c r="EN13" s="54"/>
      <c r="EO13" s="104" t="e">
        <f>IF(#REF!="","",CONCATENATE(#REF!,")"))</f>
        <v>#REF!</v>
      </c>
      <c r="EP13" s="53"/>
      <c r="EQ13" s="53"/>
      <c r="ER13" s="53"/>
      <c r="ES13" s="53"/>
      <c r="ET13" s="53"/>
      <c r="EU13" s="63" t="str">
        <f t="shared" si="3"/>
        <v/>
      </c>
      <c r="EV13" s="54"/>
      <c r="EW13" s="133" t="s">
        <v>444</v>
      </c>
      <c r="EX13" s="140">
        <f t="shared" si="7"/>
        <v>0</v>
      </c>
      <c r="EY13" s="58"/>
      <c r="EZ13" s="58"/>
      <c r="FA13" s="58"/>
      <c r="FB13" s="58"/>
      <c r="FC13" s="47">
        <f t="shared" si="13"/>
        <v>0</v>
      </c>
      <c r="FD13" s="58"/>
      <c r="FE13" s="58"/>
      <c r="FF13" s="58"/>
      <c r="FG13" s="58"/>
      <c r="FH13" s="48">
        <f t="shared" si="14"/>
        <v>0</v>
      </c>
      <c r="FI13" s="58"/>
      <c r="FJ13" s="58"/>
      <c r="FK13" s="58"/>
      <c r="FL13" s="58"/>
      <c r="FM13" s="47">
        <f t="shared" si="15"/>
        <v>0</v>
      </c>
      <c r="FN13" s="58"/>
      <c r="FO13" s="58"/>
      <c r="FP13" s="58"/>
      <c r="FQ13" s="58"/>
      <c r="FR13" s="48">
        <f t="shared" si="8"/>
        <v>0</v>
      </c>
      <c r="FS13" s="58"/>
      <c r="FT13" s="58"/>
      <c r="FU13" s="58"/>
      <c r="FV13" s="58"/>
      <c r="FW13" s="121">
        <f t="shared" si="16"/>
        <v>0</v>
      </c>
      <c r="FX13" s="58"/>
      <c r="FY13" s="58"/>
      <c r="FZ13" s="58"/>
      <c r="GA13" s="58"/>
      <c r="GB13" s="207">
        <f t="shared" si="17"/>
        <v>0</v>
      </c>
      <c r="GC13" s="58"/>
      <c r="GD13" s="58"/>
      <c r="GE13" s="58"/>
      <c r="GF13" s="58"/>
      <c r="GG13" s="47">
        <f t="shared" si="9"/>
        <v>0</v>
      </c>
      <c r="GH13" s="58"/>
      <c r="GI13" s="58"/>
      <c r="GJ13" s="58"/>
      <c r="GK13" s="58"/>
      <c r="GL13" s="48">
        <f t="shared" si="10"/>
        <v>0</v>
      </c>
      <c r="GM13" s="58"/>
      <c r="GN13" s="58"/>
      <c r="GO13" s="58"/>
      <c r="GP13" s="58"/>
      <c r="GQ13" s="67" t="str">
        <f t="shared" si="11"/>
        <v/>
      </c>
      <c r="GR13" s="51"/>
      <c r="GS13" s="134" t="s">
        <v>444</v>
      </c>
      <c r="GT13" s="45"/>
      <c r="GU13" s="53"/>
      <c r="GV13" s="43"/>
      <c r="GW13" s="54"/>
      <c r="GX13" s="59"/>
      <c r="GY13" s="59"/>
      <c r="GZ13" s="54"/>
      <c r="HA13" s="54"/>
      <c r="HB13" s="45"/>
      <c r="HC13" s="60"/>
      <c r="HD13" s="60"/>
      <c r="HE13" s="60"/>
      <c r="HF13" s="109"/>
      <c r="HG13" s="65"/>
      <c r="HH13" s="45"/>
      <c r="HI13" s="65"/>
      <c r="HJ13" s="65"/>
      <c r="HK13" s="109"/>
      <c r="HL13" s="53"/>
      <c r="HM13" s="53"/>
      <c r="HN13" s="53"/>
      <c r="HO13" s="167"/>
      <c r="HP13" s="45"/>
      <c r="HQ13" s="60"/>
      <c r="HR13" s="60"/>
      <c r="HS13" s="115"/>
      <c r="HT13" s="43"/>
      <c r="HU13" s="60"/>
      <c r="HV13" s="104" t="str">
        <f t="shared" si="4"/>
        <v/>
      </c>
      <c r="HW13" s="53"/>
      <c r="HX13" s="115"/>
      <c r="HY13" s="104" t="str">
        <f t="shared" si="12"/>
        <v/>
      </c>
      <c r="HZ13" s="53"/>
      <c r="IA13" s="53"/>
      <c r="IB13" s="115"/>
      <c r="IC13" s="45"/>
      <c r="ID13" s="53"/>
      <c r="IE13" s="53"/>
      <c r="IF13" s="53"/>
      <c r="IG13" s="43"/>
      <c r="IH13" s="53"/>
      <c r="II13" s="53"/>
      <c r="IJ13" s="53"/>
      <c r="IK13" s="53"/>
      <c r="IL13" s="167"/>
      <c r="IM13" s="115"/>
      <c r="IN13" s="45"/>
      <c r="IO13" s="168"/>
      <c r="IP13" s="168"/>
      <c r="IQ13" s="43"/>
      <c r="IR13" s="53"/>
      <c r="IS13" s="53"/>
      <c r="IT13" s="53"/>
      <c r="IU13" s="53"/>
      <c r="IV13" s="53"/>
      <c r="IW13" s="167"/>
      <c r="IX13" s="42">
        <f t="shared" si="5"/>
        <v>0</v>
      </c>
      <c r="IY13" s="41"/>
      <c r="IZ13" s="41"/>
      <c r="JA13" s="40"/>
      <c r="JB13" s="84" t="s">
        <v>434</v>
      </c>
    </row>
    <row r="14" spans="1:262" ht="12.75" customHeight="1">
      <c r="A14" s="85"/>
      <c r="B14" s="42" t="str">
        <f t="shared" si="6"/>
        <v/>
      </c>
      <c r="C14" s="56"/>
      <c r="D14" s="55"/>
      <c r="E14" s="53"/>
      <c r="F14" s="53"/>
      <c r="G14" s="53"/>
      <c r="H14" s="53"/>
      <c r="I14" s="53"/>
      <c r="J14" s="53"/>
      <c r="K14" s="53"/>
      <c r="L14" s="53"/>
      <c r="M14" s="53"/>
      <c r="N14" s="53"/>
      <c r="O14" s="53"/>
      <c r="P14" s="53"/>
      <c r="Q14" s="53"/>
      <c r="R14" s="53"/>
      <c r="S14" s="53"/>
      <c r="T14" s="53"/>
      <c r="U14" s="43"/>
      <c r="V14" s="53"/>
      <c r="W14" s="53"/>
      <c r="X14" s="53"/>
      <c r="Y14" s="45"/>
      <c r="Z14" s="54"/>
      <c r="AA14" s="53"/>
      <c r="AB14" s="53"/>
      <c r="AC14" s="43"/>
      <c r="AD14" s="54"/>
      <c r="AE14" s="63" t="str">
        <f t="shared" si="0"/>
        <v/>
      </c>
      <c r="AF14" s="54"/>
      <c r="AG14" s="54"/>
      <c r="AH14" s="54"/>
      <c r="AI14" s="53"/>
      <c r="AJ14" s="53"/>
      <c r="AK14" s="53"/>
      <c r="AL14" s="43"/>
      <c r="AM14" s="54"/>
      <c r="AN14" s="54"/>
      <c r="AO14" s="54"/>
      <c r="AP14" s="54"/>
      <c r="AQ14" s="54"/>
      <c r="AR14" s="54"/>
      <c r="AS14" s="54"/>
      <c r="AT14" s="54"/>
      <c r="AU14" s="54"/>
      <c r="AV14" s="115"/>
      <c r="AW14" s="43"/>
      <c r="AX14" s="53"/>
      <c r="AY14" s="53"/>
      <c r="AZ14" s="53"/>
      <c r="BA14" s="53"/>
      <c r="BB14" s="53"/>
      <c r="BC14" s="53"/>
      <c r="BD14" s="53"/>
      <c r="BE14" s="53"/>
      <c r="BF14" s="53"/>
      <c r="BG14" s="53"/>
      <c r="BH14" s="53"/>
      <c r="BI14" s="53"/>
      <c r="BJ14" s="53"/>
      <c r="BK14" s="53"/>
      <c r="BL14" s="53"/>
      <c r="BM14" s="53"/>
      <c r="BN14" s="53"/>
      <c r="BO14" s="53"/>
      <c r="BP14" s="53"/>
      <c r="BQ14" s="53"/>
      <c r="BR14" s="43"/>
      <c r="BS14" s="54"/>
      <c r="BT14" s="54"/>
      <c r="BU14" s="54"/>
      <c r="BV14" s="54"/>
      <c r="BW14" s="54"/>
      <c r="BX14" s="54"/>
      <c r="BY14" s="54"/>
      <c r="BZ14" s="54"/>
      <c r="CA14" s="54"/>
      <c r="CB14" s="54"/>
      <c r="CC14" s="46"/>
      <c r="CD14" s="54"/>
      <c r="CE14" s="54"/>
      <c r="CF14" s="54"/>
      <c r="CG14" s="54"/>
      <c r="CH14" s="54"/>
      <c r="CI14" s="54"/>
      <c r="CJ14" s="66" t="str">
        <f t="shared" si="1"/>
        <v/>
      </c>
      <c r="CK14" s="64"/>
      <c r="CL14" s="131" t="s">
        <v>444</v>
      </c>
      <c r="CM14" s="50"/>
      <c r="CN14" s="44"/>
      <c r="CO14" s="53"/>
      <c r="CP14" s="53"/>
      <c r="CQ14" s="53"/>
      <c r="CR14" s="43"/>
      <c r="CS14" s="53"/>
      <c r="CT14" s="53"/>
      <c r="CU14" s="53"/>
      <c r="CV14" s="45"/>
      <c r="CW14" s="53"/>
      <c r="CX14" s="53"/>
      <c r="CY14" s="53"/>
      <c r="CZ14" s="43"/>
      <c r="DA14" s="53"/>
      <c r="DB14" s="53"/>
      <c r="DC14" s="53"/>
      <c r="DD14" s="45"/>
      <c r="DE14" s="53"/>
      <c r="DF14" s="53"/>
      <c r="DG14" s="53"/>
      <c r="DH14" s="43"/>
      <c r="DI14" s="53"/>
      <c r="DJ14" s="53"/>
      <c r="DK14" s="53"/>
      <c r="DL14" s="45"/>
      <c r="DM14" s="53"/>
      <c r="DN14" s="53"/>
      <c r="DO14" s="53"/>
      <c r="DP14" s="43"/>
      <c r="DQ14" s="53"/>
      <c r="DR14" s="53"/>
      <c r="DS14" s="53"/>
      <c r="DT14" s="45"/>
      <c r="DU14" s="53"/>
      <c r="DV14" s="53"/>
      <c r="DW14" s="53"/>
      <c r="DX14" s="43"/>
      <c r="DY14" s="53"/>
      <c r="DZ14" s="53"/>
      <c r="EA14" s="53"/>
      <c r="EB14" s="45"/>
      <c r="EC14" s="53"/>
      <c r="ED14" s="53"/>
      <c r="EE14" s="53"/>
      <c r="EF14" s="43"/>
      <c r="EG14" s="53"/>
      <c r="EH14" s="53"/>
      <c r="EI14" s="53"/>
      <c r="EJ14" s="45"/>
      <c r="EK14" s="53"/>
      <c r="EL14" s="53"/>
      <c r="EM14" s="191" t="str">
        <f t="shared" si="2"/>
        <v/>
      </c>
      <c r="EN14" s="54"/>
      <c r="EO14" s="104" t="e">
        <f>IF(#REF!="","",CONCATENATE(#REF!,")"))</f>
        <v>#REF!</v>
      </c>
      <c r="EP14" s="53"/>
      <c r="EQ14" s="53"/>
      <c r="ER14" s="53"/>
      <c r="ES14" s="53"/>
      <c r="ET14" s="53"/>
      <c r="EU14" s="63" t="str">
        <f t="shared" si="3"/>
        <v/>
      </c>
      <c r="EV14" s="54"/>
      <c r="EW14" s="133" t="s">
        <v>444</v>
      </c>
      <c r="EX14" s="140">
        <f t="shared" si="7"/>
        <v>0</v>
      </c>
      <c r="EY14" s="58"/>
      <c r="EZ14" s="58"/>
      <c r="FA14" s="58"/>
      <c r="FB14" s="58"/>
      <c r="FC14" s="47">
        <f t="shared" si="13"/>
        <v>0</v>
      </c>
      <c r="FD14" s="58"/>
      <c r="FE14" s="58"/>
      <c r="FF14" s="58"/>
      <c r="FG14" s="58"/>
      <c r="FH14" s="48">
        <f t="shared" si="14"/>
        <v>0</v>
      </c>
      <c r="FI14" s="58"/>
      <c r="FJ14" s="58"/>
      <c r="FK14" s="58"/>
      <c r="FL14" s="58"/>
      <c r="FM14" s="47">
        <f t="shared" si="15"/>
        <v>0</v>
      </c>
      <c r="FN14" s="58"/>
      <c r="FO14" s="58"/>
      <c r="FP14" s="58"/>
      <c r="FQ14" s="58"/>
      <c r="FR14" s="48">
        <f t="shared" si="8"/>
        <v>0</v>
      </c>
      <c r="FS14" s="58"/>
      <c r="FT14" s="58"/>
      <c r="FU14" s="58"/>
      <c r="FV14" s="58"/>
      <c r="FW14" s="121">
        <f t="shared" si="16"/>
        <v>0</v>
      </c>
      <c r="FX14" s="58"/>
      <c r="FY14" s="58"/>
      <c r="FZ14" s="58"/>
      <c r="GA14" s="58"/>
      <c r="GB14" s="207">
        <f t="shared" si="17"/>
        <v>0</v>
      </c>
      <c r="GC14" s="58"/>
      <c r="GD14" s="58"/>
      <c r="GE14" s="58"/>
      <c r="GF14" s="58"/>
      <c r="GG14" s="47">
        <f t="shared" si="9"/>
        <v>0</v>
      </c>
      <c r="GH14" s="58"/>
      <c r="GI14" s="58"/>
      <c r="GJ14" s="58"/>
      <c r="GK14" s="58"/>
      <c r="GL14" s="48">
        <f t="shared" si="10"/>
        <v>0</v>
      </c>
      <c r="GM14" s="58"/>
      <c r="GN14" s="58"/>
      <c r="GO14" s="58"/>
      <c r="GP14" s="58"/>
      <c r="GQ14" s="67" t="str">
        <f t="shared" si="11"/>
        <v/>
      </c>
      <c r="GR14" s="51"/>
      <c r="GS14" s="134" t="s">
        <v>444</v>
      </c>
      <c r="GT14" s="45"/>
      <c r="GU14" s="53"/>
      <c r="GV14" s="43"/>
      <c r="GW14" s="54"/>
      <c r="GX14" s="59"/>
      <c r="GY14" s="59"/>
      <c r="GZ14" s="54"/>
      <c r="HA14" s="54"/>
      <c r="HB14" s="45"/>
      <c r="HC14" s="60"/>
      <c r="HD14" s="60"/>
      <c r="HE14" s="60"/>
      <c r="HF14" s="109"/>
      <c r="HG14" s="65"/>
      <c r="HH14" s="45"/>
      <c r="HI14" s="65"/>
      <c r="HJ14" s="65"/>
      <c r="HK14" s="109"/>
      <c r="HL14" s="53"/>
      <c r="HM14" s="53"/>
      <c r="HN14" s="53"/>
      <c r="HO14" s="167"/>
      <c r="HP14" s="45"/>
      <c r="HQ14" s="60"/>
      <c r="HR14" s="60"/>
      <c r="HS14" s="115"/>
      <c r="HT14" s="43"/>
      <c r="HU14" s="60"/>
      <c r="HV14" s="104" t="str">
        <f t="shared" si="4"/>
        <v/>
      </c>
      <c r="HW14" s="53"/>
      <c r="HX14" s="115"/>
      <c r="HY14" s="104" t="str">
        <f t="shared" si="12"/>
        <v/>
      </c>
      <c r="HZ14" s="53"/>
      <c r="IA14" s="53"/>
      <c r="IB14" s="115"/>
      <c r="IC14" s="45"/>
      <c r="ID14" s="53"/>
      <c r="IE14" s="53"/>
      <c r="IF14" s="53"/>
      <c r="IG14" s="43"/>
      <c r="IH14" s="53"/>
      <c r="II14" s="53"/>
      <c r="IJ14" s="53"/>
      <c r="IK14" s="53"/>
      <c r="IL14" s="167"/>
      <c r="IM14" s="115"/>
      <c r="IN14" s="45"/>
      <c r="IO14" s="168"/>
      <c r="IP14" s="168"/>
      <c r="IQ14" s="43"/>
      <c r="IR14" s="53"/>
      <c r="IS14" s="53"/>
      <c r="IT14" s="53"/>
      <c r="IU14" s="53"/>
      <c r="IV14" s="53"/>
      <c r="IW14" s="167"/>
      <c r="IX14" s="42">
        <f t="shared" si="5"/>
        <v>0</v>
      </c>
      <c r="IY14" s="41"/>
      <c r="IZ14" s="41"/>
      <c r="JA14" s="40"/>
      <c r="JB14" s="84" t="s">
        <v>434</v>
      </c>
    </row>
    <row r="15" spans="1:262" ht="12.75" customHeight="1">
      <c r="A15" s="85"/>
      <c r="B15" s="42" t="str">
        <f t="shared" si="6"/>
        <v/>
      </c>
      <c r="C15" s="56"/>
      <c r="D15" s="55"/>
      <c r="E15" s="53"/>
      <c r="F15" s="53"/>
      <c r="G15" s="53"/>
      <c r="H15" s="53"/>
      <c r="I15" s="53"/>
      <c r="J15" s="53"/>
      <c r="K15" s="53"/>
      <c r="L15" s="53"/>
      <c r="M15" s="53"/>
      <c r="N15" s="53"/>
      <c r="O15" s="53"/>
      <c r="P15" s="53"/>
      <c r="Q15" s="53"/>
      <c r="R15" s="53"/>
      <c r="S15" s="53"/>
      <c r="T15" s="53"/>
      <c r="U15" s="43"/>
      <c r="V15" s="53"/>
      <c r="W15" s="53"/>
      <c r="X15" s="53"/>
      <c r="Y15" s="45"/>
      <c r="Z15" s="54"/>
      <c r="AA15" s="53"/>
      <c r="AB15" s="53"/>
      <c r="AC15" s="43"/>
      <c r="AD15" s="54"/>
      <c r="AE15" s="63" t="str">
        <f t="shared" si="0"/>
        <v/>
      </c>
      <c r="AF15" s="54"/>
      <c r="AG15" s="54"/>
      <c r="AH15" s="54"/>
      <c r="AI15" s="53"/>
      <c r="AJ15" s="53"/>
      <c r="AK15" s="53"/>
      <c r="AL15" s="43"/>
      <c r="AM15" s="54"/>
      <c r="AN15" s="54"/>
      <c r="AO15" s="54"/>
      <c r="AP15" s="54"/>
      <c r="AQ15" s="54"/>
      <c r="AR15" s="54"/>
      <c r="AS15" s="54"/>
      <c r="AT15" s="54"/>
      <c r="AU15" s="54"/>
      <c r="AV15" s="115"/>
      <c r="AW15" s="43"/>
      <c r="AX15" s="53"/>
      <c r="AY15" s="53"/>
      <c r="AZ15" s="53"/>
      <c r="BA15" s="53"/>
      <c r="BB15" s="53"/>
      <c r="BC15" s="53"/>
      <c r="BD15" s="53"/>
      <c r="BE15" s="53"/>
      <c r="BF15" s="53"/>
      <c r="BG15" s="53"/>
      <c r="BH15" s="53"/>
      <c r="BI15" s="53"/>
      <c r="BJ15" s="53"/>
      <c r="BK15" s="53"/>
      <c r="BL15" s="53"/>
      <c r="BM15" s="53"/>
      <c r="BN15" s="53"/>
      <c r="BO15" s="53"/>
      <c r="BP15" s="53"/>
      <c r="BQ15" s="53"/>
      <c r="BR15" s="43"/>
      <c r="BS15" s="54"/>
      <c r="BT15" s="54"/>
      <c r="BU15" s="54"/>
      <c r="BV15" s="54"/>
      <c r="BW15" s="54"/>
      <c r="BX15" s="54"/>
      <c r="BY15" s="54"/>
      <c r="BZ15" s="54"/>
      <c r="CA15" s="54"/>
      <c r="CB15" s="54"/>
      <c r="CC15" s="46"/>
      <c r="CD15" s="54"/>
      <c r="CE15" s="54"/>
      <c r="CF15" s="54"/>
      <c r="CG15" s="54"/>
      <c r="CH15" s="54"/>
      <c r="CI15" s="54"/>
      <c r="CJ15" s="66" t="str">
        <f t="shared" si="1"/>
        <v/>
      </c>
      <c r="CK15" s="64"/>
      <c r="CL15" s="131" t="s">
        <v>444</v>
      </c>
      <c r="CM15" s="50"/>
      <c r="CN15" s="44"/>
      <c r="CO15" s="53"/>
      <c r="CP15" s="53"/>
      <c r="CQ15" s="53"/>
      <c r="CR15" s="43"/>
      <c r="CS15" s="53"/>
      <c r="CT15" s="53"/>
      <c r="CU15" s="53"/>
      <c r="CV15" s="45"/>
      <c r="CW15" s="53"/>
      <c r="CX15" s="53"/>
      <c r="CY15" s="53"/>
      <c r="CZ15" s="43"/>
      <c r="DA15" s="53"/>
      <c r="DB15" s="53"/>
      <c r="DC15" s="53"/>
      <c r="DD15" s="45"/>
      <c r="DE15" s="53"/>
      <c r="DF15" s="53"/>
      <c r="DG15" s="53"/>
      <c r="DH15" s="43"/>
      <c r="DI15" s="53"/>
      <c r="DJ15" s="53"/>
      <c r="DK15" s="53"/>
      <c r="DL15" s="45"/>
      <c r="DM15" s="53"/>
      <c r="DN15" s="53"/>
      <c r="DO15" s="54"/>
      <c r="DP15" s="43"/>
      <c r="DQ15" s="53"/>
      <c r="DR15" s="53"/>
      <c r="DS15" s="53"/>
      <c r="DT15" s="45"/>
      <c r="DU15" s="53"/>
      <c r="DV15" s="53"/>
      <c r="DW15" s="53"/>
      <c r="DX15" s="43"/>
      <c r="DY15" s="53"/>
      <c r="DZ15" s="53"/>
      <c r="EA15" s="53"/>
      <c r="EB15" s="45"/>
      <c r="EC15" s="53"/>
      <c r="ED15" s="53"/>
      <c r="EE15" s="53"/>
      <c r="EF15" s="43"/>
      <c r="EG15" s="53"/>
      <c r="EH15" s="53"/>
      <c r="EI15" s="53"/>
      <c r="EJ15" s="45"/>
      <c r="EK15" s="53"/>
      <c r="EL15" s="53"/>
      <c r="EM15" s="191" t="str">
        <f t="shared" si="2"/>
        <v/>
      </c>
      <c r="EN15" s="54"/>
      <c r="EO15" s="104" t="e">
        <f>IF(#REF!="","",CONCATENATE(#REF!,")"))</f>
        <v>#REF!</v>
      </c>
      <c r="EP15" s="53"/>
      <c r="EQ15" s="53"/>
      <c r="ER15" s="53"/>
      <c r="ES15" s="53"/>
      <c r="ET15" s="53"/>
      <c r="EU15" s="63" t="str">
        <f t="shared" si="3"/>
        <v/>
      </c>
      <c r="EV15" s="54"/>
      <c r="EW15" s="133" t="s">
        <v>444</v>
      </c>
      <c r="EX15" s="140">
        <f t="shared" si="7"/>
        <v>0</v>
      </c>
      <c r="EY15" s="58"/>
      <c r="EZ15" s="58"/>
      <c r="FA15" s="58"/>
      <c r="FB15" s="58"/>
      <c r="FC15" s="47">
        <f t="shared" si="13"/>
        <v>0</v>
      </c>
      <c r="FD15" s="58"/>
      <c r="FE15" s="58"/>
      <c r="FF15" s="58"/>
      <c r="FG15" s="58"/>
      <c r="FH15" s="48">
        <f t="shared" si="14"/>
        <v>0</v>
      </c>
      <c r="FI15" s="58"/>
      <c r="FJ15" s="58"/>
      <c r="FK15" s="58"/>
      <c r="FL15" s="58"/>
      <c r="FM15" s="47">
        <f t="shared" si="15"/>
        <v>0</v>
      </c>
      <c r="FN15" s="58"/>
      <c r="FO15" s="58"/>
      <c r="FP15" s="58"/>
      <c r="FQ15" s="58"/>
      <c r="FR15" s="48">
        <f t="shared" si="8"/>
        <v>0</v>
      </c>
      <c r="FS15" s="58"/>
      <c r="FT15" s="58"/>
      <c r="FU15" s="58"/>
      <c r="FV15" s="58"/>
      <c r="FW15" s="121">
        <f t="shared" si="16"/>
        <v>0</v>
      </c>
      <c r="FX15" s="58"/>
      <c r="FY15" s="58"/>
      <c r="FZ15" s="58"/>
      <c r="GA15" s="58"/>
      <c r="GB15" s="207">
        <f t="shared" si="17"/>
        <v>0</v>
      </c>
      <c r="GC15" s="58"/>
      <c r="GD15" s="58"/>
      <c r="GE15" s="58"/>
      <c r="GF15" s="58"/>
      <c r="GG15" s="47">
        <f t="shared" si="9"/>
        <v>0</v>
      </c>
      <c r="GH15" s="58"/>
      <c r="GI15" s="58"/>
      <c r="GJ15" s="58"/>
      <c r="GK15" s="58"/>
      <c r="GL15" s="48">
        <f t="shared" si="10"/>
        <v>0</v>
      </c>
      <c r="GM15" s="58"/>
      <c r="GN15" s="58"/>
      <c r="GO15" s="58"/>
      <c r="GP15" s="58"/>
      <c r="GQ15" s="67" t="str">
        <f t="shared" si="11"/>
        <v/>
      </c>
      <c r="GR15" s="51"/>
      <c r="GS15" s="134" t="s">
        <v>444</v>
      </c>
      <c r="GT15" s="45"/>
      <c r="GU15" s="53"/>
      <c r="GV15" s="43"/>
      <c r="GW15" s="54"/>
      <c r="GX15" s="59"/>
      <c r="GY15" s="59"/>
      <c r="GZ15" s="54"/>
      <c r="HA15" s="54"/>
      <c r="HB15" s="45"/>
      <c r="HC15" s="60"/>
      <c r="HD15" s="60"/>
      <c r="HE15" s="60"/>
      <c r="HF15" s="109"/>
      <c r="HG15" s="65"/>
      <c r="HH15" s="45"/>
      <c r="HI15" s="65"/>
      <c r="HJ15" s="65"/>
      <c r="HK15" s="109"/>
      <c r="HL15" s="53"/>
      <c r="HM15" s="53"/>
      <c r="HN15" s="53"/>
      <c r="HO15" s="167"/>
      <c r="HP15" s="45"/>
      <c r="HQ15" s="60"/>
      <c r="HR15" s="60"/>
      <c r="HS15" s="115"/>
      <c r="HT15" s="43"/>
      <c r="HU15" s="60"/>
      <c r="HV15" s="104" t="str">
        <f t="shared" si="4"/>
        <v/>
      </c>
      <c r="HW15" s="53"/>
      <c r="HX15" s="115"/>
      <c r="HY15" s="104" t="str">
        <f t="shared" si="12"/>
        <v/>
      </c>
      <c r="HZ15" s="53"/>
      <c r="IA15" s="53"/>
      <c r="IB15" s="115"/>
      <c r="IC15" s="45"/>
      <c r="ID15" s="53"/>
      <c r="IE15" s="53"/>
      <c r="IF15" s="53"/>
      <c r="IG15" s="43"/>
      <c r="IH15" s="53"/>
      <c r="II15" s="53"/>
      <c r="IJ15" s="53"/>
      <c r="IK15" s="53"/>
      <c r="IL15" s="167"/>
      <c r="IM15" s="115"/>
      <c r="IN15" s="45"/>
      <c r="IO15" s="168"/>
      <c r="IP15" s="168"/>
      <c r="IQ15" s="43"/>
      <c r="IR15" s="53"/>
      <c r="IS15" s="53"/>
      <c r="IT15" s="53"/>
      <c r="IU15" s="53"/>
      <c r="IV15" s="53"/>
      <c r="IW15" s="167"/>
      <c r="IX15" s="42">
        <f t="shared" si="5"/>
        <v>0</v>
      </c>
      <c r="IY15" s="41"/>
      <c r="IZ15" s="41"/>
      <c r="JA15" s="40"/>
      <c r="JB15" s="84" t="s">
        <v>434</v>
      </c>
    </row>
    <row r="16" spans="1:262" ht="12.75" customHeight="1">
      <c r="A16" s="85"/>
      <c r="B16" s="42" t="str">
        <f t="shared" si="6"/>
        <v/>
      </c>
      <c r="C16" s="56"/>
      <c r="D16" s="55"/>
      <c r="E16" s="53"/>
      <c r="F16" s="53"/>
      <c r="G16" s="53"/>
      <c r="H16" s="53"/>
      <c r="I16" s="53"/>
      <c r="J16" s="53"/>
      <c r="K16" s="53"/>
      <c r="L16" s="53"/>
      <c r="M16" s="53"/>
      <c r="N16" s="53"/>
      <c r="O16" s="53"/>
      <c r="P16" s="53"/>
      <c r="Q16" s="53"/>
      <c r="R16" s="53"/>
      <c r="S16" s="53"/>
      <c r="T16" s="53"/>
      <c r="U16" s="43"/>
      <c r="V16" s="53"/>
      <c r="W16" s="53"/>
      <c r="X16" s="53"/>
      <c r="Y16" s="45"/>
      <c r="Z16" s="54"/>
      <c r="AA16" s="53"/>
      <c r="AB16" s="53"/>
      <c r="AC16" s="43"/>
      <c r="AD16" s="54"/>
      <c r="AE16" s="63" t="str">
        <f t="shared" si="0"/>
        <v/>
      </c>
      <c r="AF16" s="54"/>
      <c r="AG16" s="54"/>
      <c r="AH16" s="54"/>
      <c r="AI16" s="53"/>
      <c r="AJ16" s="53"/>
      <c r="AK16" s="53"/>
      <c r="AL16" s="43"/>
      <c r="AM16" s="54"/>
      <c r="AN16" s="54"/>
      <c r="AO16" s="54"/>
      <c r="AP16" s="54"/>
      <c r="AQ16" s="54"/>
      <c r="AR16" s="54"/>
      <c r="AS16" s="54"/>
      <c r="AT16" s="54"/>
      <c r="AU16" s="54"/>
      <c r="AV16" s="115"/>
      <c r="AW16" s="43"/>
      <c r="AX16" s="53"/>
      <c r="AY16" s="53"/>
      <c r="AZ16" s="53"/>
      <c r="BA16" s="53"/>
      <c r="BB16" s="53"/>
      <c r="BC16" s="53"/>
      <c r="BD16" s="53"/>
      <c r="BE16" s="53"/>
      <c r="BF16" s="53"/>
      <c r="BG16" s="53"/>
      <c r="BH16" s="53"/>
      <c r="BI16" s="53"/>
      <c r="BJ16" s="53"/>
      <c r="BK16" s="53"/>
      <c r="BL16" s="53"/>
      <c r="BM16" s="53"/>
      <c r="BN16" s="53"/>
      <c r="BO16" s="53"/>
      <c r="BP16" s="53"/>
      <c r="BQ16" s="53"/>
      <c r="BR16" s="43"/>
      <c r="BS16" s="54"/>
      <c r="BT16" s="54"/>
      <c r="BU16" s="54"/>
      <c r="BV16" s="54"/>
      <c r="BW16" s="54"/>
      <c r="BX16" s="54"/>
      <c r="BY16" s="54"/>
      <c r="BZ16" s="54"/>
      <c r="CA16" s="54"/>
      <c r="CB16" s="54"/>
      <c r="CC16" s="46"/>
      <c r="CD16" s="54"/>
      <c r="CE16" s="54"/>
      <c r="CF16" s="54"/>
      <c r="CG16" s="54"/>
      <c r="CH16" s="54"/>
      <c r="CI16" s="54"/>
      <c r="CJ16" s="66" t="str">
        <f t="shared" si="1"/>
        <v/>
      </c>
      <c r="CK16" s="64"/>
      <c r="CL16" s="131" t="s">
        <v>444</v>
      </c>
      <c r="CM16" s="50"/>
      <c r="CN16" s="44"/>
      <c r="CO16" s="53"/>
      <c r="CP16" s="53"/>
      <c r="CQ16" s="53"/>
      <c r="CR16" s="43"/>
      <c r="CS16" s="53"/>
      <c r="CT16" s="53"/>
      <c r="CU16" s="53"/>
      <c r="CV16" s="45"/>
      <c r="CW16" s="53"/>
      <c r="CX16" s="53"/>
      <c r="CY16" s="53"/>
      <c r="CZ16" s="43"/>
      <c r="DA16" s="53"/>
      <c r="DB16" s="53"/>
      <c r="DC16" s="53"/>
      <c r="DD16" s="45"/>
      <c r="DE16" s="53"/>
      <c r="DF16" s="53"/>
      <c r="DG16" s="53"/>
      <c r="DH16" s="43"/>
      <c r="DI16" s="53"/>
      <c r="DJ16" s="53"/>
      <c r="DK16" s="53"/>
      <c r="DL16" s="45"/>
      <c r="DM16" s="53"/>
      <c r="DN16" s="53"/>
      <c r="DO16" s="53"/>
      <c r="DP16" s="43"/>
      <c r="DQ16" s="53"/>
      <c r="DR16" s="53"/>
      <c r="DS16" s="53"/>
      <c r="DT16" s="45"/>
      <c r="DU16" s="53"/>
      <c r="DV16" s="53"/>
      <c r="DW16" s="53"/>
      <c r="DX16" s="43"/>
      <c r="DY16" s="53"/>
      <c r="DZ16" s="53"/>
      <c r="EA16" s="53"/>
      <c r="EB16" s="45"/>
      <c r="EC16" s="53"/>
      <c r="ED16" s="53"/>
      <c r="EE16" s="53"/>
      <c r="EF16" s="43"/>
      <c r="EG16" s="53"/>
      <c r="EH16" s="53"/>
      <c r="EI16" s="53"/>
      <c r="EJ16" s="45"/>
      <c r="EK16" s="53"/>
      <c r="EL16" s="53"/>
      <c r="EM16" s="191" t="str">
        <f t="shared" si="2"/>
        <v/>
      </c>
      <c r="EN16" s="54"/>
      <c r="EO16" s="104" t="e">
        <f>IF(#REF!="","",CONCATENATE(#REF!,")"))</f>
        <v>#REF!</v>
      </c>
      <c r="EP16" s="53"/>
      <c r="EQ16" s="53"/>
      <c r="ER16" s="53"/>
      <c r="ES16" s="53"/>
      <c r="ET16" s="53"/>
      <c r="EU16" s="63" t="str">
        <f t="shared" si="3"/>
        <v/>
      </c>
      <c r="EV16" s="54"/>
      <c r="EW16" s="133" t="s">
        <v>444</v>
      </c>
      <c r="EX16" s="140">
        <f t="shared" si="7"/>
        <v>0</v>
      </c>
      <c r="EY16" s="58"/>
      <c r="EZ16" s="58"/>
      <c r="FA16" s="58"/>
      <c r="FB16" s="58"/>
      <c r="FC16" s="47">
        <f t="shared" si="13"/>
        <v>0</v>
      </c>
      <c r="FD16" s="58"/>
      <c r="FE16" s="58"/>
      <c r="FF16" s="58"/>
      <c r="FG16" s="58"/>
      <c r="FH16" s="48">
        <f t="shared" si="14"/>
        <v>0</v>
      </c>
      <c r="FI16" s="58"/>
      <c r="FJ16" s="58"/>
      <c r="FK16" s="58"/>
      <c r="FL16" s="58"/>
      <c r="FM16" s="47">
        <f t="shared" si="15"/>
        <v>0</v>
      </c>
      <c r="FN16" s="58"/>
      <c r="FO16" s="58"/>
      <c r="FP16" s="58"/>
      <c r="FQ16" s="58"/>
      <c r="FR16" s="48">
        <f t="shared" si="8"/>
        <v>0</v>
      </c>
      <c r="FS16" s="58"/>
      <c r="FT16" s="58"/>
      <c r="FU16" s="58"/>
      <c r="FV16" s="58"/>
      <c r="FW16" s="121">
        <f t="shared" si="16"/>
        <v>0</v>
      </c>
      <c r="FX16" s="58"/>
      <c r="FY16" s="58"/>
      <c r="FZ16" s="58"/>
      <c r="GA16" s="58"/>
      <c r="GB16" s="207">
        <f t="shared" si="17"/>
        <v>0</v>
      </c>
      <c r="GC16" s="58"/>
      <c r="GD16" s="58"/>
      <c r="GE16" s="58"/>
      <c r="GF16" s="58"/>
      <c r="GG16" s="47">
        <f t="shared" si="9"/>
        <v>0</v>
      </c>
      <c r="GH16" s="58"/>
      <c r="GI16" s="58"/>
      <c r="GJ16" s="58"/>
      <c r="GK16" s="58"/>
      <c r="GL16" s="48">
        <f t="shared" si="10"/>
        <v>0</v>
      </c>
      <c r="GM16" s="58"/>
      <c r="GN16" s="58"/>
      <c r="GO16" s="58"/>
      <c r="GP16" s="58"/>
      <c r="GQ16" s="67" t="str">
        <f t="shared" si="11"/>
        <v/>
      </c>
      <c r="GR16" s="51"/>
      <c r="GS16" s="134" t="s">
        <v>444</v>
      </c>
      <c r="GT16" s="45"/>
      <c r="GU16" s="53"/>
      <c r="GV16" s="43"/>
      <c r="GW16" s="54"/>
      <c r="GX16" s="59"/>
      <c r="GY16" s="59"/>
      <c r="GZ16" s="54"/>
      <c r="HA16" s="54"/>
      <c r="HB16" s="45"/>
      <c r="HC16" s="60"/>
      <c r="HD16" s="60"/>
      <c r="HE16" s="60"/>
      <c r="HF16" s="109"/>
      <c r="HG16" s="65"/>
      <c r="HH16" s="45"/>
      <c r="HI16" s="65"/>
      <c r="HJ16" s="65"/>
      <c r="HK16" s="109"/>
      <c r="HL16" s="53"/>
      <c r="HM16" s="53"/>
      <c r="HN16" s="53"/>
      <c r="HO16" s="167"/>
      <c r="HP16" s="45"/>
      <c r="HQ16" s="60"/>
      <c r="HR16" s="60"/>
      <c r="HS16" s="115"/>
      <c r="HT16" s="43"/>
      <c r="HU16" s="60"/>
      <c r="HV16" s="104" t="str">
        <f t="shared" si="4"/>
        <v/>
      </c>
      <c r="HW16" s="53"/>
      <c r="HX16" s="115"/>
      <c r="HY16" s="104" t="str">
        <f t="shared" si="12"/>
        <v/>
      </c>
      <c r="HZ16" s="53"/>
      <c r="IA16" s="53"/>
      <c r="IB16" s="115"/>
      <c r="IC16" s="45"/>
      <c r="ID16" s="53"/>
      <c r="IE16" s="53"/>
      <c r="IF16" s="53"/>
      <c r="IG16" s="43"/>
      <c r="IH16" s="53"/>
      <c r="II16" s="53"/>
      <c r="IJ16" s="53"/>
      <c r="IK16" s="53"/>
      <c r="IL16" s="167"/>
      <c r="IM16" s="115"/>
      <c r="IN16" s="45"/>
      <c r="IO16" s="168"/>
      <c r="IP16" s="169"/>
      <c r="IQ16" s="43"/>
      <c r="IR16" s="53"/>
      <c r="IS16" s="53"/>
      <c r="IT16" s="53"/>
      <c r="IU16" s="53"/>
      <c r="IV16" s="53"/>
      <c r="IW16" s="167"/>
      <c r="IX16" s="42">
        <f t="shared" si="5"/>
        <v>0</v>
      </c>
      <c r="IY16" s="41"/>
      <c r="IZ16" s="41"/>
      <c r="JA16" s="40"/>
      <c r="JB16" s="84" t="s">
        <v>434</v>
      </c>
    </row>
    <row r="17" spans="1:262" ht="12.75" customHeight="1">
      <c r="A17" s="85"/>
      <c r="B17" s="42" t="str">
        <f t="shared" si="6"/>
        <v/>
      </c>
      <c r="C17" s="56"/>
      <c r="D17" s="55"/>
      <c r="E17" s="53"/>
      <c r="F17" s="53"/>
      <c r="G17" s="53"/>
      <c r="H17" s="53"/>
      <c r="I17" s="53"/>
      <c r="J17" s="53"/>
      <c r="K17" s="53"/>
      <c r="L17" s="53"/>
      <c r="M17" s="53"/>
      <c r="N17" s="53"/>
      <c r="O17" s="53"/>
      <c r="P17" s="53"/>
      <c r="Q17" s="53"/>
      <c r="R17" s="53"/>
      <c r="S17" s="53"/>
      <c r="T17" s="53"/>
      <c r="U17" s="43"/>
      <c r="V17" s="53"/>
      <c r="W17" s="53"/>
      <c r="X17" s="53"/>
      <c r="Y17" s="45"/>
      <c r="Z17" s="54"/>
      <c r="AA17" s="53"/>
      <c r="AB17" s="53"/>
      <c r="AC17" s="43"/>
      <c r="AD17" s="54"/>
      <c r="AE17" s="63" t="str">
        <f t="shared" si="0"/>
        <v/>
      </c>
      <c r="AF17" s="54"/>
      <c r="AG17" s="54"/>
      <c r="AH17" s="54"/>
      <c r="AI17" s="53"/>
      <c r="AJ17" s="53"/>
      <c r="AK17" s="53"/>
      <c r="AL17" s="43"/>
      <c r="AM17" s="54"/>
      <c r="AN17" s="54"/>
      <c r="AO17" s="54"/>
      <c r="AP17" s="54"/>
      <c r="AQ17" s="54"/>
      <c r="AR17" s="54"/>
      <c r="AS17" s="54"/>
      <c r="AT17" s="54"/>
      <c r="AU17" s="54"/>
      <c r="AV17" s="115"/>
      <c r="AW17" s="43"/>
      <c r="AX17" s="53"/>
      <c r="AY17" s="53"/>
      <c r="AZ17" s="53"/>
      <c r="BA17" s="53"/>
      <c r="BB17" s="53"/>
      <c r="BC17" s="53"/>
      <c r="BD17" s="53"/>
      <c r="BE17" s="53"/>
      <c r="BF17" s="53"/>
      <c r="BG17" s="53"/>
      <c r="BH17" s="53"/>
      <c r="BI17" s="53"/>
      <c r="BJ17" s="53"/>
      <c r="BK17" s="53"/>
      <c r="BL17" s="53"/>
      <c r="BM17" s="53"/>
      <c r="BN17" s="53"/>
      <c r="BO17" s="53"/>
      <c r="BP17" s="53"/>
      <c r="BQ17" s="53"/>
      <c r="BR17" s="43"/>
      <c r="BS17" s="54"/>
      <c r="BT17" s="54"/>
      <c r="BU17" s="54"/>
      <c r="BV17" s="54"/>
      <c r="BW17" s="54"/>
      <c r="BX17" s="54"/>
      <c r="BY17" s="54"/>
      <c r="BZ17" s="54"/>
      <c r="CA17" s="54"/>
      <c r="CB17" s="54"/>
      <c r="CC17" s="46"/>
      <c r="CD17" s="54"/>
      <c r="CE17" s="54"/>
      <c r="CF17" s="54"/>
      <c r="CG17" s="54"/>
      <c r="CH17" s="54"/>
      <c r="CI17" s="54"/>
      <c r="CJ17" s="66" t="str">
        <f t="shared" si="1"/>
        <v/>
      </c>
      <c r="CK17" s="64"/>
      <c r="CL17" s="131" t="s">
        <v>444</v>
      </c>
      <c r="CM17" s="50"/>
      <c r="CN17" s="44"/>
      <c r="CO17" s="53"/>
      <c r="CP17" s="53"/>
      <c r="CQ17" s="53"/>
      <c r="CR17" s="43"/>
      <c r="CS17" s="53"/>
      <c r="CT17" s="53"/>
      <c r="CU17" s="53"/>
      <c r="CV17" s="45"/>
      <c r="CW17" s="53"/>
      <c r="CX17" s="53"/>
      <c r="CY17" s="53"/>
      <c r="CZ17" s="43"/>
      <c r="DA17" s="53"/>
      <c r="DB17" s="53"/>
      <c r="DC17" s="53"/>
      <c r="DD17" s="45"/>
      <c r="DE17" s="53"/>
      <c r="DF17" s="53"/>
      <c r="DG17" s="53"/>
      <c r="DH17" s="43"/>
      <c r="DI17" s="53"/>
      <c r="DJ17" s="53"/>
      <c r="DK17" s="53"/>
      <c r="DL17" s="45"/>
      <c r="DM17" s="53"/>
      <c r="DN17" s="53"/>
      <c r="DO17" s="53"/>
      <c r="DP17" s="43"/>
      <c r="DQ17" s="53"/>
      <c r="DR17" s="53"/>
      <c r="DS17" s="53"/>
      <c r="DT17" s="45"/>
      <c r="DU17" s="53"/>
      <c r="DV17" s="53"/>
      <c r="DW17" s="53"/>
      <c r="DX17" s="43"/>
      <c r="DY17" s="53"/>
      <c r="DZ17" s="53"/>
      <c r="EA17" s="53"/>
      <c r="EB17" s="45"/>
      <c r="EC17" s="53"/>
      <c r="ED17" s="53"/>
      <c r="EE17" s="53"/>
      <c r="EF17" s="43"/>
      <c r="EG17" s="53"/>
      <c r="EH17" s="53"/>
      <c r="EI17" s="53"/>
      <c r="EJ17" s="45"/>
      <c r="EK17" s="53"/>
      <c r="EL17" s="53"/>
      <c r="EM17" s="191" t="str">
        <f t="shared" si="2"/>
        <v/>
      </c>
      <c r="EN17" s="54"/>
      <c r="EO17" s="104" t="e">
        <f>IF(#REF!="","",CONCATENATE(#REF!,")"))</f>
        <v>#REF!</v>
      </c>
      <c r="EP17" s="53"/>
      <c r="EQ17" s="53"/>
      <c r="ER17" s="53"/>
      <c r="ES17" s="53"/>
      <c r="ET17" s="53"/>
      <c r="EU17" s="63" t="str">
        <f t="shared" si="3"/>
        <v/>
      </c>
      <c r="EV17" s="54"/>
      <c r="EW17" s="133" t="s">
        <v>444</v>
      </c>
      <c r="EX17" s="140">
        <f t="shared" si="7"/>
        <v>0</v>
      </c>
      <c r="EY17" s="58"/>
      <c r="EZ17" s="58"/>
      <c r="FA17" s="58"/>
      <c r="FB17" s="58"/>
      <c r="FC17" s="47">
        <f t="shared" si="13"/>
        <v>0</v>
      </c>
      <c r="FD17" s="58"/>
      <c r="FE17" s="58"/>
      <c r="FF17" s="58"/>
      <c r="FG17" s="58"/>
      <c r="FH17" s="48">
        <f t="shared" si="14"/>
        <v>0</v>
      </c>
      <c r="FI17" s="58"/>
      <c r="FJ17" s="58"/>
      <c r="FK17" s="58"/>
      <c r="FL17" s="58"/>
      <c r="FM17" s="47">
        <f t="shared" si="15"/>
        <v>0</v>
      </c>
      <c r="FN17" s="58"/>
      <c r="FO17" s="58"/>
      <c r="FP17" s="58"/>
      <c r="FQ17" s="58"/>
      <c r="FR17" s="48">
        <f t="shared" si="8"/>
        <v>0</v>
      </c>
      <c r="FS17" s="58"/>
      <c r="FT17" s="58"/>
      <c r="FU17" s="58"/>
      <c r="FV17" s="58"/>
      <c r="FW17" s="121">
        <f t="shared" si="16"/>
        <v>0</v>
      </c>
      <c r="FX17" s="58"/>
      <c r="FY17" s="58"/>
      <c r="FZ17" s="58"/>
      <c r="GA17" s="58"/>
      <c r="GB17" s="207">
        <f t="shared" si="17"/>
        <v>0</v>
      </c>
      <c r="GC17" s="58"/>
      <c r="GD17" s="58"/>
      <c r="GE17" s="58"/>
      <c r="GF17" s="58"/>
      <c r="GG17" s="47">
        <f t="shared" si="9"/>
        <v>0</v>
      </c>
      <c r="GH17" s="58"/>
      <c r="GI17" s="58"/>
      <c r="GJ17" s="58"/>
      <c r="GK17" s="58"/>
      <c r="GL17" s="48">
        <f t="shared" si="10"/>
        <v>0</v>
      </c>
      <c r="GM17" s="58"/>
      <c r="GN17" s="58"/>
      <c r="GO17" s="58"/>
      <c r="GP17" s="58"/>
      <c r="GQ17" s="67" t="str">
        <f t="shared" si="11"/>
        <v/>
      </c>
      <c r="GR17" s="51"/>
      <c r="GS17" s="134" t="s">
        <v>444</v>
      </c>
      <c r="GT17" s="45"/>
      <c r="GU17" s="53"/>
      <c r="GV17" s="43"/>
      <c r="GW17" s="54"/>
      <c r="GX17" s="59"/>
      <c r="GY17" s="59"/>
      <c r="GZ17" s="54"/>
      <c r="HA17" s="54"/>
      <c r="HB17" s="45"/>
      <c r="HC17" s="60"/>
      <c r="HD17" s="60"/>
      <c r="HE17" s="60"/>
      <c r="HF17" s="109"/>
      <c r="HG17" s="65"/>
      <c r="HH17" s="45"/>
      <c r="HI17" s="65"/>
      <c r="HJ17" s="65"/>
      <c r="HK17" s="109"/>
      <c r="HL17" s="53"/>
      <c r="HM17" s="53"/>
      <c r="HN17" s="53"/>
      <c r="HO17" s="167"/>
      <c r="HP17" s="45"/>
      <c r="HQ17" s="60"/>
      <c r="HR17" s="60"/>
      <c r="HS17" s="115"/>
      <c r="HT17" s="43"/>
      <c r="HU17" s="60"/>
      <c r="HV17" s="104" t="str">
        <f t="shared" si="4"/>
        <v/>
      </c>
      <c r="HW17" s="53"/>
      <c r="HX17" s="115"/>
      <c r="HY17" s="104" t="str">
        <f t="shared" si="12"/>
        <v/>
      </c>
      <c r="HZ17" s="53"/>
      <c r="IA17" s="53"/>
      <c r="IB17" s="115"/>
      <c r="IC17" s="45"/>
      <c r="ID17" s="53"/>
      <c r="IE17" s="53"/>
      <c r="IF17" s="53"/>
      <c r="IG17" s="43"/>
      <c r="IH17" s="53"/>
      <c r="II17" s="53"/>
      <c r="IJ17" s="53"/>
      <c r="IK17" s="53"/>
      <c r="IL17" s="167"/>
      <c r="IM17" s="115"/>
      <c r="IN17" s="45"/>
      <c r="IO17" s="168"/>
      <c r="IP17" s="168"/>
      <c r="IQ17" s="43"/>
      <c r="IR17" s="53"/>
      <c r="IS17" s="53"/>
      <c r="IT17" s="53"/>
      <c r="IU17" s="53"/>
      <c r="IV17" s="53"/>
      <c r="IW17" s="167"/>
      <c r="IX17" s="42">
        <f t="shared" si="5"/>
        <v>0</v>
      </c>
      <c r="IY17" s="41"/>
      <c r="IZ17" s="41"/>
      <c r="JA17" s="40"/>
      <c r="JB17" s="84" t="s">
        <v>434</v>
      </c>
    </row>
    <row r="18" spans="1:262" ht="12.75" customHeight="1">
      <c r="A18" s="85"/>
      <c r="B18" s="42" t="str">
        <f t="shared" si="6"/>
        <v/>
      </c>
      <c r="C18" s="56"/>
      <c r="D18" s="55"/>
      <c r="E18" s="53"/>
      <c r="F18" s="53"/>
      <c r="G18" s="53"/>
      <c r="H18" s="53"/>
      <c r="I18" s="53"/>
      <c r="J18" s="53"/>
      <c r="K18" s="53"/>
      <c r="L18" s="53"/>
      <c r="M18" s="53"/>
      <c r="N18" s="53"/>
      <c r="O18" s="53"/>
      <c r="P18" s="53"/>
      <c r="Q18" s="53"/>
      <c r="R18" s="53"/>
      <c r="S18" s="53"/>
      <c r="T18" s="53"/>
      <c r="U18" s="43"/>
      <c r="V18" s="53"/>
      <c r="W18" s="53"/>
      <c r="X18" s="53"/>
      <c r="Y18" s="45"/>
      <c r="Z18" s="54"/>
      <c r="AA18" s="53"/>
      <c r="AB18" s="53"/>
      <c r="AC18" s="43"/>
      <c r="AD18" s="54"/>
      <c r="AE18" s="63" t="str">
        <f t="shared" si="0"/>
        <v/>
      </c>
      <c r="AF18" s="54"/>
      <c r="AG18" s="54"/>
      <c r="AH18" s="54"/>
      <c r="AI18" s="53"/>
      <c r="AJ18" s="53"/>
      <c r="AK18" s="53"/>
      <c r="AL18" s="43"/>
      <c r="AM18" s="54"/>
      <c r="AN18" s="54"/>
      <c r="AO18" s="54"/>
      <c r="AP18" s="54"/>
      <c r="AQ18" s="54"/>
      <c r="AR18" s="54"/>
      <c r="AS18" s="54"/>
      <c r="AT18" s="54"/>
      <c r="AU18" s="54"/>
      <c r="AV18" s="115"/>
      <c r="AW18" s="43"/>
      <c r="AX18" s="53"/>
      <c r="AY18" s="53"/>
      <c r="AZ18" s="53"/>
      <c r="BA18" s="53"/>
      <c r="BB18" s="53"/>
      <c r="BC18" s="53"/>
      <c r="BD18" s="53"/>
      <c r="BE18" s="53"/>
      <c r="BF18" s="53"/>
      <c r="BG18" s="53"/>
      <c r="BH18" s="53"/>
      <c r="BI18" s="53"/>
      <c r="BJ18" s="53"/>
      <c r="BK18" s="53"/>
      <c r="BL18" s="53"/>
      <c r="BM18" s="53"/>
      <c r="BN18" s="53"/>
      <c r="BO18" s="53"/>
      <c r="BP18" s="53"/>
      <c r="BQ18" s="53"/>
      <c r="BR18" s="43"/>
      <c r="BS18" s="54"/>
      <c r="BT18" s="54"/>
      <c r="BU18" s="54"/>
      <c r="BV18" s="54"/>
      <c r="BW18" s="54"/>
      <c r="BX18" s="54"/>
      <c r="BY18" s="54"/>
      <c r="BZ18" s="54"/>
      <c r="CA18" s="54"/>
      <c r="CB18" s="54"/>
      <c r="CC18" s="46"/>
      <c r="CD18" s="54"/>
      <c r="CE18" s="54"/>
      <c r="CF18" s="54"/>
      <c r="CG18" s="54"/>
      <c r="CH18" s="54"/>
      <c r="CI18" s="54"/>
      <c r="CJ18" s="66" t="str">
        <f t="shared" si="1"/>
        <v/>
      </c>
      <c r="CK18" s="64"/>
      <c r="CL18" s="131" t="s">
        <v>444</v>
      </c>
      <c r="CM18" s="50"/>
      <c r="CN18" s="44"/>
      <c r="CO18" s="53"/>
      <c r="CP18" s="53"/>
      <c r="CQ18" s="53"/>
      <c r="CR18" s="43"/>
      <c r="CS18" s="53"/>
      <c r="CT18" s="53"/>
      <c r="CU18" s="53"/>
      <c r="CV18" s="45"/>
      <c r="CW18" s="53"/>
      <c r="CX18" s="53"/>
      <c r="CY18" s="53"/>
      <c r="CZ18" s="43"/>
      <c r="DA18" s="53"/>
      <c r="DB18" s="53"/>
      <c r="DC18" s="53"/>
      <c r="DD18" s="45"/>
      <c r="DE18" s="53"/>
      <c r="DF18" s="53"/>
      <c r="DG18" s="53"/>
      <c r="DH18" s="43"/>
      <c r="DI18" s="53"/>
      <c r="DJ18" s="53"/>
      <c r="DK18" s="53"/>
      <c r="DL18" s="45"/>
      <c r="DM18" s="53"/>
      <c r="DN18" s="53"/>
      <c r="DO18" s="53"/>
      <c r="DP18" s="43"/>
      <c r="DQ18" s="53"/>
      <c r="DR18" s="53"/>
      <c r="DS18" s="53"/>
      <c r="DT18" s="45"/>
      <c r="DU18" s="53"/>
      <c r="DV18" s="53"/>
      <c r="DW18" s="53"/>
      <c r="DX18" s="43"/>
      <c r="DY18" s="53"/>
      <c r="DZ18" s="53"/>
      <c r="EA18" s="53"/>
      <c r="EB18" s="45"/>
      <c r="EC18" s="53"/>
      <c r="ED18" s="53"/>
      <c r="EE18" s="53"/>
      <c r="EF18" s="43"/>
      <c r="EG18" s="53"/>
      <c r="EH18" s="53"/>
      <c r="EI18" s="53"/>
      <c r="EJ18" s="45"/>
      <c r="EK18" s="53"/>
      <c r="EL18" s="53"/>
      <c r="EM18" s="191" t="str">
        <f t="shared" si="2"/>
        <v/>
      </c>
      <c r="EN18" s="54"/>
      <c r="EO18" s="104" t="e">
        <f>IF(#REF!="","",CONCATENATE(#REF!,")"))</f>
        <v>#REF!</v>
      </c>
      <c r="EP18" s="53"/>
      <c r="EQ18" s="53"/>
      <c r="ER18" s="53"/>
      <c r="ES18" s="53"/>
      <c r="ET18" s="53"/>
      <c r="EU18" s="63" t="str">
        <f t="shared" si="3"/>
        <v/>
      </c>
      <c r="EV18" s="54"/>
      <c r="EW18" s="133" t="s">
        <v>444</v>
      </c>
      <c r="EX18" s="140">
        <f t="shared" si="7"/>
        <v>0</v>
      </c>
      <c r="EY18" s="58"/>
      <c r="EZ18" s="58"/>
      <c r="FA18" s="58"/>
      <c r="FB18" s="58"/>
      <c r="FC18" s="47">
        <f t="shared" si="13"/>
        <v>0</v>
      </c>
      <c r="FD18" s="58"/>
      <c r="FE18" s="58"/>
      <c r="FF18" s="58"/>
      <c r="FG18" s="58"/>
      <c r="FH18" s="48">
        <f t="shared" si="14"/>
        <v>0</v>
      </c>
      <c r="FI18" s="58"/>
      <c r="FJ18" s="58"/>
      <c r="FK18" s="58"/>
      <c r="FL18" s="58"/>
      <c r="FM18" s="47">
        <f t="shared" si="15"/>
        <v>0</v>
      </c>
      <c r="FN18" s="58"/>
      <c r="FO18" s="58"/>
      <c r="FP18" s="58"/>
      <c r="FQ18" s="58"/>
      <c r="FR18" s="48">
        <f t="shared" si="8"/>
        <v>0</v>
      </c>
      <c r="FS18" s="58"/>
      <c r="FT18" s="58"/>
      <c r="FU18" s="58"/>
      <c r="FV18" s="58"/>
      <c r="FW18" s="121">
        <f t="shared" si="16"/>
        <v>0</v>
      </c>
      <c r="FX18" s="58"/>
      <c r="FY18" s="58"/>
      <c r="FZ18" s="58"/>
      <c r="GA18" s="58"/>
      <c r="GB18" s="207">
        <f t="shared" si="17"/>
        <v>0</v>
      </c>
      <c r="GC18" s="58"/>
      <c r="GD18" s="58"/>
      <c r="GE18" s="58"/>
      <c r="GF18" s="58"/>
      <c r="GG18" s="47">
        <f t="shared" si="9"/>
        <v>0</v>
      </c>
      <c r="GH18" s="58"/>
      <c r="GI18" s="58"/>
      <c r="GJ18" s="58"/>
      <c r="GK18" s="58"/>
      <c r="GL18" s="48">
        <f t="shared" si="10"/>
        <v>0</v>
      </c>
      <c r="GM18" s="58"/>
      <c r="GN18" s="58"/>
      <c r="GO18" s="58"/>
      <c r="GP18" s="58"/>
      <c r="GQ18" s="67" t="str">
        <f t="shared" si="11"/>
        <v/>
      </c>
      <c r="GR18" s="51"/>
      <c r="GS18" s="134" t="s">
        <v>444</v>
      </c>
      <c r="GT18" s="45"/>
      <c r="GU18" s="53"/>
      <c r="GV18" s="43"/>
      <c r="GW18" s="54"/>
      <c r="GX18" s="59"/>
      <c r="GY18" s="59"/>
      <c r="GZ18" s="54"/>
      <c r="HA18" s="54"/>
      <c r="HB18" s="45"/>
      <c r="HC18" s="60"/>
      <c r="HD18" s="60"/>
      <c r="HE18" s="60"/>
      <c r="HF18" s="109"/>
      <c r="HG18" s="65"/>
      <c r="HH18" s="45"/>
      <c r="HI18" s="65"/>
      <c r="HJ18" s="65"/>
      <c r="HK18" s="109"/>
      <c r="HL18" s="53"/>
      <c r="HM18" s="53"/>
      <c r="HN18" s="53"/>
      <c r="HO18" s="167"/>
      <c r="HP18" s="45"/>
      <c r="HQ18" s="60"/>
      <c r="HR18" s="60"/>
      <c r="HS18" s="115"/>
      <c r="HT18" s="43"/>
      <c r="HU18" s="60"/>
      <c r="HV18" s="104" t="str">
        <f t="shared" si="4"/>
        <v/>
      </c>
      <c r="HW18" s="53"/>
      <c r="HX18" s="115"/>
      <c r="HY18" s="104" t="str">
        <f t="shared" si="12"/>
        <v/>
      </c>
      <c r="HZ18" s="53"/>
      <c r="IA18" s="53"/>
      <c r="IB18" s="115"/>
      <c r="IC18" s="45"/>
      <c r="ID18" s="53"/>
      <c r="IE18" s="53"/>
      <c r="IF18" s="53"/>
      <c r="IG18" s="43"/>
      <c r="IH18" s="53"/>
      <c r="II18" s="53"/>
      <c r="IJ18" s="53"/>
      <c r="IK18" s="53"/>
      <c r="IL18" s="167"/>
      <c r="IM18" s="115"/>
      <c r="IN18" s="45"/>
      <c r="IO18" s="168"/>
      <c r="IP18" s="168"/>
      <c r="IQ18" s="43"/>
      <c r="IR18" s="53"/>
      <c r="IS18" s="53"/>
      <c r="IT18" s="53"/>
      <c r="IU18" s="53"/>
      <c r="IV18" s="53"/>
      <c r="IW18" s="167"/>
      <c r="IX18" s="42">
        <f t="shared" si="5"/>
        <v>0</v>
      </c>
      <c r="IY18" s="41"/>
      <c r="IZ18" s="41"/>
      <c r="JA18" s="40"/>
      <c r="JB18" s="84" t="s">
        <v>434</v>
      </c>
    </row>
    <row r="19" spans="1:262">
      <c r="A19" s="85"/>
      <c r="B19" s="42" t="str">
        <f t="shared" si="6"/>
        <v/>
      </c>
      <c r="C19" s="56"/>
      <c r="D19" s="55"/>
      <c r="E19" s="53"/>
      <c r="F19" s="53"/>
      <c r="G19" s="53"/>
      <c r="H19" s="53"/>
      <c r="I19" s="53"/>
      <c r="J19" s="53"/>
      <c r="K19" s="53"/>
      <c r="L19" s="53"/>
      <c r="M19" s="53"/>
      <c r="N19" s="53"/>
      <c r="O19" s="53"/>
      <c r="P19" s="53"/>
      <c r="Q19" s="53"/>
      <c r="R19" s="53"/>
      <c r="S19" s="53"/>
      <c r="T19" s="53"/>
      <c r="U19" s="43"/>
      <c r="V19" s="53"/>
      <c r="W19" s="53"/>
      <c r="X19" s="53"/>
      <c r="Y19" s="45"/>
      <c r="Z19" s="54"/>
      <c r="AA19" s="53"/>
      <c r="AB19" s="53"/>
      <c r="AC19" s="43"/>
      <c r="AD19" s="54"/>
      <c r="AE19" s="63" t="str">
        <f t="shared" si="0"/>
        <v/>
      </c>
      <c r="AF19" s="54"/>
      <c r="AG19" s="54"/>
      <c r="AH19" s="54"/>
      <c r="AI19" s="53"/>
      <c r="AJ19" s="53"/>
      <c r="AK19" s="53"/>
      <c r="AL19" s="43"/>
      <c r="AM19" s="54"/>
      <c r="AN19" s="54"/>
      <c r="AO19" s="54"/>
      <c r="AP19" s="54"/>
      <c r="AQ19" s="54"/>
      <c r="AR19" s="54"/>
      <c r="AS19" s="54"/>
      <c r="AT19" s="54"/>
      <c r="AU19" s="54"/>
      <c r="AV19" s="115"/>
      <c r="AW19" s="43"/>
      <c r="AX19" s="53"/>
      <c r="AY19" s="53"/>
      <c r="AZ19" s="53"/>
      <c r="BA19" s="53"/>
      <c r="BB19" s="53"/>
      <c r="BC19" s="53"/>
      <c r="BD19" s="53"/>
      <c r="BE19" s="53"/>
      <c r="BF19" s="53"/>
      <c r="BG19" s="53"/>
      <c r="BH19" s="53"/>
      <c r="BI19" s="53"/>
      <c r="BJ19" s="53"/>
      <c r="BK19" s="53"/>
      <c r="BL19" s="53"/>
      <c r="BM19" s="53"/>
      <c r="BN19" s="53"/>
      <c r="BO19" s="53"/>
      <c r="BP19" s="53"/>
      <c r="BQ19" s="53"/>
      <c r="BR19" s="43"/>
      <c r="BS19" s="54"/>
      <c r="BT19" s="54"/>
      <c r="BU19" s="54"/>
      <c r="BV19" s="54"/>
      <c r="BW19" s="54"/>
      <c r="BX19" s="54"/>
      <c r="BY19" s="54"/>
      <c r="BZ19" s="54"/>
      <c r="CA19" s="54"/>
      <c r="CB19" s="54"/>
      <c r="CC19" s="46"/>
      <c r="CD19" s="54"/>
      <c r="CE19" s="54"/>
      <c r="CF19" s="54"/>
      <c r="CG19" s="54"/>
      <c r="CH19" s="54"/>
      <c r="CI19" s="54"/>
      <c r="CJ19" s="66" t="str">
        <f t="shared" si="1"/>
        <v/>
      </c>
      <c r="CK19" s="64"/>
      <c r="CL19" s="131" t="s">
        <v>444</v>
      </c>
      <c r="CM19" s="45"/>
      <c r="CN19" s="44"/>
      <c r="CO19" s="53"/>
      <c r="CP19" s="53"/>
      <c r="CQ19" s="53"/>
      <c r="CR19" s="43"/>
      <c r="CS19" s="53"/>
      <c r="CT19" s="53"/>
      <c r="CU19" s="53"/>
      <c r="CV19" s="45"/>
      <c r="CW19" s="53"/>
      <c r="CX19" s="53"/>
      <c r="CY19" s="53"/>
      <c r="CZ19" s="43"/>
      <c r="DA19" s="53"/>
      <c r="DB19" s="53"/>
      <c r="DC19" s="53"/>
      <c r="DD19" s="45"/>
      <c r="DE19" s="53"/>
      <c r="DF19" s="53"/>
      <c r="DG19" s="53"/>
      <c r="DH19" s="43"/>
      <c r="DI19" s="53"/>
      <c r="DJ19" s="53"/>
      <c r="DK19" s="53"/>
      <c r="DL19" s="45"/>
      <c r="DM19" s="53"/>
      <c r="DN19" s="53"/>
      <c r="DO19" s="53"/>
      <c r="DP19" s="43"/>
      <c r="DQ19" s="53"/>
      <c r="DR19" s="53"/>
      <c r="DS19" s="53"/>
      <c r="DT19" s="45"/>
      <c r="DU19" s="53"/>
      <c r="DV19" s="53"/>
      <c r="DW19" s="53"/>
      <c r="DX19" s="43"/>
      <c r="DY19" s="53"/>
      <c r="DZ19" s="53"/>
      <c r="EA19" s="53"/>
      <c r="EB19" s="45"/>
      <c r="EC19" s="53"/>
      <c r="ED19" s="53"/>
      <c r="EE19" s="53"/>
      <c r="EF19" s="43"/>
      <c r="EG19" s="53"/>
      <c r="EH19" s="53"/>
      <c r="EI19" s="53"/>
      <c r="EJ19" s="45"/>
      <c r="EK19" s="53"/>
      <c r="EL19" s="53"/>
      <c r="EM19" s="191" t="str">
        <f t="shared" si="2"/>
        <v/>
      </c>
      <c r="EN19" s="54"/>
      <c r="EO19" s="104" t="e">
        <f>IF(#REF!="","",CONCATENATE(#REF!,")"))</f>
        <v>#REF!</v>
      </c>
      <c r="EP19" s="53"/>
      <c r="EQ19" s="53"/>
      <c r="ER19" s="53"/>
      <c r="ES19" s="53"/>
      <c r="ET19" s="53"/>
      <c r="EU19" s="63" t="str">
        <f t="shared" si="3"/>
        <v/>
      </c>
      <c r="EV19" s="54"/>
      <c r="EW19" s="133" t="s">
        <v>444</v>
      </c>
      <c r="EX19" s="140">
        <f t="shared" si="7"/>
        <v>0</v>
      </c>
      <c r="EY19" s="58"/>
      <c r="EZ19" s="58"/>
      <c r="FA19" s="58"/>
      <c r="FB19" s="58"/>
      <c r="FC19" s="47">
        <f t="shared" si="13"/>
        <v>0</v>
      </c>
      <c r="FD19" s="58"/>
      <c r="FE19" s="58"/>
      <c r="FF19" s="58"/>
      <c r="FG19" s="58"/>
      <c r="FH19" s="48">
        <f t="shared" si="14"/>
        <v>0</v>
      </c>
      <c r="FI19" s="58"/>
      <c r="FJ19" s="58"/>
      <c r="FK19" s="58"/>
      <c r="FL19" s="58"/>
      <c r="FM19" s="47">
        <f t="shared" si="15"/>
        <v>0</v>
      </c>
      <c r="FN19" s="58"/>
      <c r="FO19" s="58"/>
      <c r="FP19" s="58"/>
      <c r="FQ19" s="58"/>
      <c r="FR19" s="48">
        <f t="shared" si="8"/>
        <v>0</v>
      </c>
      <c r="FS19" s="58"/>
      <c r="FT19" s="58"/>
      <c r="FU19" s="58"/>
      <c r="FV19" s="58"/>
      <c r="FW19" s="121">
        <f t="shared" si="16"/>
        <v>0</v>
      </c>
      <c r="FX19" s="58"/>
      <c r="FY19" s="58"/>
      <c r="FZ19" s="58"/>
      <c r="GA19" s="58"/>
      <c r="GB19" s="207">
        <f t="shared" si="17"/>
        <v>0</v>
      </c>
      <c r="GC19" s="58"/>
      <c r="GD19" s="58"/>
      <c r="GE19" s="58"/>
      <c r="GF19" s="58"/>
      <c r="GG19" s="47">
        <f t="shared" si="9"/>
        <v>0</v>
      </c>
      <c r="GH19" s="58"/>
      <c r="GI19" s="58"/>
      <c r="GJ19" s="58"/>
      <c r="GK19" s="58"/>
      <c r="GL19" s="48">
        <f t="shared" si="10"/>
        <v>0</v>
      </c>
      <c r="GM19" s="58"/>
      <c r="GN19" s="58"/>
      <c r="GO19" s="58"/>
      <c r="GP19" s="58"/>
      <c r="GQ19" s="67" t="str">
        <f t="shared" si="11"/>
        <v/>
      </c>
      <c r="GR19" s="51"/>
      <c r="GS19" s="134" t="s">
        <v>444</v>
      </c>
      <c r="GT19" s="45"/>
      <c r="GU19" s="53"/>
      <c r="GV19" s="43"/>
      <c r="GW19" s="54"/>
      <c r="GX19" s="59"/>
      <c r="GY19" s="59"/>
      <c r="GZ19" s="54"/>
      <c r="HA19" s="54"/>
      <c r="HB19" s="45"/>
      <c r="HC19" s="60"/>
      <c r="HD19" s="60"/>
      <c r="HE19" s="60"/>
      <c r="HF19" s="109"/>
      <c r="HG19" s="65"/>
      <c r="HH19" s="45"/>
      <c r="HI19" s="65"/>
      <c r="HJ19" s="65"/>
      <c r="HK19" s="109"/>
      <c r="HL19" s="53"/>
      <c r="HM19" s="53"/>
      <c r="HN19" s="53"/>
      <c r="HO19" s="167"/>
      <c r="HP19" s="45"/>
      <c r="HQ19" s="60"/>
      <c r="HR19" s="60"/>
      <c r="HS19" s="115"/>
      <c r="HT19" s="43"/>
      <c r="HU19" s="60"/>
      <c r="HV19" s="104" t="str">
        <f t="shared" si="4"/>
        <v/>
      </c>
      <c r="HW19" s="53"/>
      <c r="HX19" s="115"/>
      <c r="HY19" s="104" t="str">
        <f t="shared" si="12"/>
        <v/>
      </c>
      <c r="HZ19" s="53"/>
      <c r="IA19" s="53"/>
      <c r="IB19" s="115"/>
      <c r="IC19" s="45"/>
      <c r="ID19" s="53"/>
      <c r="IE19" s="53"/>
      <c r="IF19" s="53"/>
      <c r="IG19" s="43"/>
      <c r="IH19" s="53"/>
      <c r="II19" s="53"/>
      <c r="IJ19" s="53"/>
      <c r="IK19" s="53"/>
      <c r="IL19" s="167"/>
      <c r="IM19" s="115"/>
      <c r="IN19" s="45"/>
      <c r="IO19" s="168"/>
      <c r="IP19" s="168"/>
      <c r="IQ19" s="43"/>
      <c r="IR19" s="53"/>
      <c r="IS19" s="53"/>
      <c r="IT19" s="53"/>
      <c r="IU19" s="53"/>
      <c r="IV19" s="53"/>
      <c r="IW19" s="167"/>
      <c r="IX19" s="42">
        <f t="shared" si="5"/>
        <v>0</v>
      </c>
      <c r="IY19" s="41"/>
      <c r="IZ19" s="41"/>
      <c r="JA19" s="40"/>
      <c r="JB19" s="84" t="s">
        <v>434</v>
      </c>
    </row>
    <row r="20" spans="1:262">
      <c r="A20" s="85"/>
      <c r="B20" s="42" t="str">
        <f t="shared" si="6"/>
        <v/>
      </c>
      <c r="C20" s="56"/>
      <c r="D20" s="55"/>
      <c r="E20" s="53"/>
      <c r="F20" s="53"/>
      <c r="G20" s="53"/>
      <c r="H20" s="53"/>
      <c r="I20" s="53"/>
      <c r="J20" s="53"/>
      <c r="K20" s="53"/>
      <c r="L20" s="53"/>
      <c r="M20" s="53"/>
      <c r="N20" s="53"/>
      <c r="O20" s="53"/>
      <c r="P20" s="53"/>
      <c r="Q20" s="53"/>
      <c r="R20" s="53"/>
      <c r="S20" s="53"/>
      <c r="T20" s="53"/>
      <c r="U20" s="43"/>
      <c r="V20" s="53"/>
      <c r="W20" s="53"/>
      <c r="X20" s="53"/>
      <c r="Y20" s="45"/>
      <c r="Z20" s="54"/>
      <c r="AA20" s="53"/>
      <c r="AB20" s="53"/>
      <c r="AC20" s="43"/>
      <c r="AD20" s="54"/>
      <c r="AE20" s="63" t="str">
        <f t="shared" si="0"/>
        <v/>
      </c>
      <c r="AF20" s="54"/>
      <c r="AG20" s="54"/>
      <c r="AH20" s="54"/>
      <c r="AI20" s="53"/>
      <c r="AJ20" s="53"/>
      <c r="AK20" s="53"/>
      <c r="AL20" s="43"/>
      <c r="AM20" s="54"/>
      <c r="AN20" s="54"/>
      <c r="AO20" s="54"/>
      <c r="AP20" s="54"/>
      <c r="AQ20" s="54"/>
      <c r="AR20" s="54"/>
      <c r="AS20" s="54"/>
      <c r="AT20" s="54"/>
      <c r="AU20" s="54"/>
      <c r="AV20" s="115"/>
      <c r="AW20" s="43"/>
      <c r="AX20" s="53"/>
      <c r="AY20" s="53"/>
      <c r="AZ20" s="53"/>
      <c r="BA20" s="53"/>
      <c r="BB20" s="53"/>
      <c r="BC20" s="53"/>
      <c r="BD20" s="53"/>
      <c r="BE20" s="53"/>
      <c r="BF20" s="53"/>
      <c r="BG20" s="53"/>
      <c r="BH20" s="53"/>
      <c r="BI20" s="53"/>
      <c r="BJ20" s="53"/>
      <c r="BK20" s="53"/>
      <c r="BL20" s="53"/>
      <c r="BM20" s="53"/>
      <c r="BN20" s="53"/>
      <c r="BO20" s="53"/>
      <c r="BP20" s="53"/>
      <c r="BQ20" s="53"/>
      <c r="BR20" s="43"/>
      <c r="BS20" s="54"/>
      <c r="BT20" s="54"/>
      <c r="BU20" s="54"/>
      <c r="BV20" s="54"/>
      <c r="BW20" s="54"/>
      <c r="BX20" s="54"/>
      <c r="BY20" s="54"/>
      <c r="BZ20" s="54"/>
      <c r="CA20" s="54"/>
      <c r="CB20" s="54"/>
      <c r="CC20" s="46"/>
      <c r="CD20" s="54"/>
      <c r="CE20" s="54"/>
      <c r="CF20" s="54"/>
      <c r="CG20" s="54"/>
      <c r="CH20" s="54"/>
      <c r="CI20" s="54"/>
      <c r="CJ20" s="66" t="str">
        <f t="shared" si="1"/>
        <v/>
      </c>
      <c r="CK20" s="64"/>
      <c r="CL20" s="131" t="s">
        <v>444</v>
      </c>
      <c r="CM20" s="45"/>
      <c r="CN20" s="44"/>
      <c r="CO20" s="53"/>
      <c r="CP20" s="53"/>
      <c r="CQ20" s="53"/>
      <c r="CR20" s="43"/>
      <c r="CS20" s="53"/>
      <c r="CT20" s="53"/>
      <c r="CU20" s="53"/>
      <c r="CV20" s="45"/>
      <c r="CW20" s="53"/>
      <c r="CX20" s="53"/>
      <c r="CY20" s="53"/>
      <c r="CZ20" s="43"/>
      <c r="DA20" s="53"/>
      <c r="DB20" s="53"/>
      <c r="DC20" s="53"/>
      <c r="DD20" s="45"/>
      <c r="DE20" s="53"/>
      <c r="DF20" s="53"/>
      <c r="DG20" s="53"/>
      <c r="DH20" s="43"/>
      <c r="DI20" s="53"/>
      <c r="DJ20" s="53"/>
      <c r="DK20" s="53"/>
      <c r="DL20" s="45"/>
      <c r="DM20" s="53"/>
      <c r="DN20" s="53"/>
      <c r="DO20" s="53"/>
      <c r="DP20" s="43"/>
      <c r="DQ20" s="53"/>
      <c r="DR20" s="53"/>
      <c r="DS20" s="53"/>
      <c r="DT20" s="45"/>
      <c r="DU20" s="53"/>
      <c r="DV20" s="53"/>
      <c r="DW20" s="53"/>
      <c r="DX20" s="43"/>
      <c r="DY20" s="53"/>
      <c r="DZ20" s="53"/>
      <c r="EA20" s="53"/>
      <c r="EB20" s="45"/>
      <c r="EC20" s="53"/>
      <c r="ED20" s="53"/>
      <c r="EE20" s="53"/>
      <c r="EF20" s="43"/>
      <c r="EG20" s="53"/>
      <c r="EH20" s="53"/>
      <c r="EI20" s="53"/>
      <c r="EJ20" s="45"/>
      <c r="EK20" s="53"/>
      <c r="EL20" s="53"/>
      <c r="EM20" s="191" t="str">
        <f t="shared" si="2"/>
        <v/>
      </c>
      <c r="EN20" s="54"/>
      <c r="EO20" s="104" t="e">
        <f>IF(#REF!="","",CONCATENATE(#REF!,")"))</f>
        <v>#REF!</v>
      </c>
      <c r="EP20" s="53"/>
      <c r="EQ20" s="53"/>
      <c r="ER20" s="53"/>
      <c r="ES20" s="53"/>
      <c r="ET20" s="53"/>
      <c r="EU20" s="63" t="str">
        <f t="shared" si="3"/>
        <v/>
      </c>
      <c r="EV20" s="54"/>
      <c r="EW20" s="133" t="s">
        <v>444</v>
      </c>
      <c r="EX20" s="140">
        <f t="shared" si="7"/>
        <v>0</v>
      </c>
      <c r="EY20" s="58"/>
      <c r="EZ20" s="58"/>
      <c r="FA20" s="58"/>
      <c r="FB20" s="58"/>
      <c r="FC20" s="47">
        <f t="shared" si="13"/>
        <v>0</v>
      </c>
      <c r="FD20" s="58"/>
      <c r="FE20" s="58"/>
      <c r="FF20" s="58"/>
      <c r="FG20" s="58"/>
      <c r="FH20" s="48">
        <f t="shared" si="14"/>
        <v>0</v>
      </c>
      <c r="FI20" s="58"/>
      <c r="FJ20" s="58"/>
      <c r="FK20" s="58"/>
      <c r="FL20" s="58"/>
      <c r="FM20" s="47">
        <f t="shared" si="15"/>
        <v>0</v>
      </c>
      <c r="FN20" s="58"/>
      <c r="FO20" s="58"/>
      <c r="FP20" s="58"/>
      <c r="FQ20" s="58"/>
      <c r="FR20" s="48">
        <f t="shared" si="8"/>
        <v>0</v>
      </c>
      <c r="FS20" s="58"/>
      <c r="FT20" s="58"/>
      <c r="FU20" s="58"/>
      <c r="FV20" s="58"/>
      <c r="FW20" s="121">
        <f t="shared" si="16"/>
        <v>0</v>
      </c>
      <c r="FX20" s="58"/>
      <c r="FY20" s="58"/>
      <c r="FZ20" s="58"/>
      <c r="GA20" s="58"/>
      <c r="GB20" s="207">
        <f t="shared" si="17"/>
        <v>0</v>
      </c>
      <c r="GC20" s="58"/>
      <c r="GD20" s="58"/>
      <c r="GE20" s="58"/>
      <c r="GF20" s="58"/>
      <c r="GG20" s="47">
        <f t="shared" si="9"/>
        <v>0</v>
      </c>
      <c r="GH20" s="58"/>
      <c r="GI20" s="58"/>
      <c r="GJ20" s="58"/>
      <c r="GK20" s="58"/>
      <c r="GL20" s="48">
        <f t="shared" si="10"/>
        <v>0</v>
      </c>
      <c r="GM20" s="58"/>
      <c r="GN20" s="58"/>
      <c r="GO20" s="58"/>
      <c r="GP20" s="58"/>
      <c r="GQ20" s="67" t="str">
        <f t="shared" si="11"/>
        <v/>
      </c>
      <c r="GR20" s="51"/>
      <c r="GS20" s="134" t="s">
        <v>444</v>
      </c>
      <c r="GT20" s="45"/>
      <c r="GU20" s="53"/>
      <c r="GV20" s="43"/>
      <c r="GW20" s="54"/>
      <c r="GX20" s="59"/>
      <c r="GY20" s="59"/>
      <c r="GZ20" s="54"/>
      <c r="HA20" s="54"/>
      <c r="HB20" s="45"/>
      <c r="HC20" s="60"/>
      <c r="HD20" s="60"/>
      <c r="HE20" s="60"/>
      <c r="HF20" s="109"/>
      <c r="HG20" s="65"/>
      <c r="HH20" s="45"/>
      <c r="HI20" s="65"/>
      <c r="HJ20" s="65"/>
      <c r="HK20" s="109"/>
      <c r="HL20" s="53"/>
      <c r="HM20" s="53"/>
      <c r="HN20" s="53"/>
      <c r="HO20" s="167"/>
      <c r="HP20" s="45"/>
      <c r="HQ20" s="60"/>
      <c r="HR20" s="60"/>
      <c r="HS20" s="115"/>
      <c r="HT20" s="43"/>
      <c r="HU20" s="60"/>
      <c r="HV20" s="104" t="str">
        <f t="shared" si="4"/>
        <v/>
      </c>
      <c r="HW20" s="53"/>
      <c r="HX20" s="115"/>
      <c r="HY20" s="104" t="str">
        <f t="shared" si="12"/>
        <v/>
      </c>
      <c r="HZ20" s="53"/>
      <c r="IA20" s="53"/>
      <c r="IB20" s="115"/>
      <c r="IC20" s="45"/>
      <c r="ID20" s="53"/>
      <c r="IE20" s="53"/>
      <c r="IF20" s="53"/>
      <c r="IG20" s="43"/>
      <c r="IH20" s="53"/>
      <c r="II20" s="53"/>
      <c r="IJ20" s="53"/>
      <c r="IK20" s="53"/>
      <c r="IL20" s="167"/>
      <c r="IM20" s="115"/>
      <c r="IN20" s="45"/>
      <c r="IO20" s="168"/>
      <c r="IP20" s="168"/>
      <c r="IQ20" s="43"/>
      <c r="IR20" s="53"/>
      <c r="IS20" s="53"/>
      <c r="IT20" s="53"/>
      <c r="IU20" s="53"/>
      <c r="IV20" s="53"/>
      <c r="IW20" s="167"/>
      <c r="IX20" s="42">
        <f t="shared" si="5"/>
        <v>0</v>
      </c>
      <c r="IY20" s="41"/>
      <c r="IZ20" s="41"/>
      <c r="JA20" s="40"/>
      <c r="JB20" s="84" t="s">
        <v>434</v>
      </c>
    </row>
    <row r="21" spans="1:262">
      <c r="A21" s="85"/>
      <c r="B21" s="42" t="str">
        <f t="shared" si="6"/>
        <v/>
      </c>
      <c r="C21" s="56"/>
      <c r="D21" s="55"/>
      <c r="E21" s="53"/>
      <c r="F21" s="53"/>
      <c r="G21" s="53"/>
      <c r="H21" s="53"/>
      <c r="I21" s="53"/>
      <c r="J21" s="53"/>
      <c r="K21" s="53"/>
      <c r="L21" s="53"/>
      <c r="M21" s="53"/>
      <c r="N21" s="53"/>
      <c r="O21" s="53"/>
      <c r="P21" s="53"/>
      <c r="Q21" s="53"/>
      <c r="R21" s="53"/>
      <c r="S21" s="53"/>
      <c r="T21" s="53"/>
      <c r="U21" s="43"/>
      <c r="V21" s="53"/>
      <c r="W21" s="53"/>
      <c r="X21" s="53"/>
      <c r="Y21" s="45"/>
      <c r="Z21" s="54"/>
      <c r="AA21" s="53"/>
      <c r="AB21" s="53"/>
      <c r="AC21" s="43"/>
      <c r="AD21" s="54"/>
      <c r="AE21" s="63" t="str">
        <f t="shared" si="0"/>
        <v/>
      </c>
      <c r="AF21" s="54"/>
      <c r="AG21" s="54"/>
      <c r="AH21" s="54"/>
      <c r="AI21" s="53"/>
      <c r="AJ21" s="53"/>
      <c r="AK21" s="53"/>
      <c r="AL21" s="43"/>
      <c r="AM21" s="54"/>
      <c r="AN21" s="54"/>
      <c r="AO21" s="54"/>
      <c r="AP21" s="54"/>
      <c r="AQ21" s="54"/>
      <c r="AR21" s="54"/>
      <c r="AS21" s="54"/>
      <c r="AT21" s="54"/>
      <c r="AU21" s="54"/>
      <c r="AV21" s="115"/>
      <c r="AW21" s="43"/>
      <c r="AX21" s="53"/>
      <c r="AY21" s="53"/>
      <c r="AZ21" s="53"/>
      <c r="BA21" s="53"/>
      <c r="BB21" s="53"/>
      <c r="BC21" s="53"/>
      <c r="BD21" s="53"/>
      <c r="BE21" s="53"/>
      <c r="BF21" s="53"/>
      <c r="BG21" s="53"/>
      <c r="BH21" s="53"/>
      <c r="BI21" s="53"/>
      <c r="BJ21" s="53"/>
      <c r="BK21" s="53"/>
      <c r="BL21" s="53"/>
      <c r="BM21" s="53"/>
      <c r="BN21" s="53"/>
      <c r="BO21" s="53"/>
      <c r="BP21" s="53"/>
      <c r="BQ21" s="53"/>
      <c r="BR21" s="43"/>
      <c r="BS21" s="54"/>
      <c r="BT21" s="54"/>
      <c r="BU21" s="54"/>
      <c r="BV21" s="54"/>
      <c r="BW21" s="54"/>
      <c r="BX21" s="54"/>
      <c r="BY21" s="54"/>
      <c r="BZ21" s="54"/>
      <c r="CA21" s="54"/>
      <c r="CB21" s="54"/>
      <c r="CC21" s="46"/>
      <c r="CD21" s="54"/>
      <c r="CE21" s="54"/>
      <c r="CF21" s="54"/>
      <c r="CG21" s="54"/>
      <c r="CH21" s="54"/>
      <c r="CI21" s="54"/>
      <c r="CJ21" s="66" t="str">
        <f t="shared" si="1"/>
        <v/>
      </c>
      <c r="CK21" s="64"/>
      <c r="CL21" s="131" t="s">
        <v>444</v>
      </c>
      <c r="CM21" s="45"/>
      <c r="CN21" s="44"/>
      <c r="CO21" s="53"/>
      <c r="CP21" s="53"/>
      <c r="CQ21" s="53"/>
      <c r="CR21" s="43"/>
      <c r="CS21" s="53"/>
      <c r="CT21" s="53"/>
      <c r="CU21" s="53"/>
      <c r="CV21" s="45"/>
      <c r="CW21" s="53"/>
      <c r="CX21" s="53"/>
      <c r="CY21" s="53"/>
      <c r="CZ21" s="43"/>
      <c r="DA21" s="53"/>
      <c r="DB21" s="53"/>
      <c r="DC21" s="53"/>
      <c r="DD21" s="45"/>
      <c r="DE21" s="53"/>
      <c r="DF21" s="53"/>
      <c r="DG21" s="53"/>
      <c r="DH21" s="43"/>
      <c r="DI21" s="53"/>
      <c r="DJ21" s="53"/>
      <c r="DK21" s="53"/>
      <c r="DL21" s="45"/>
      <c r="DM21" s="53"/>
      <c r="DN21" s="53"/>
      <c r="DO21" s="53"/>
      <c r="DP21" s="43"/>
      <c r="DQ21" s="53"/>
      <c r="DR21" s="53"/>
      <c r="DS21" s="53"/>
      <c r="DT21" s="45"/>
      <c r="DU21" s="53"/>
      <c r="DV21" s="53"/>
      <c r="DW21" s="53"/>
      <c r="DX21" s="43"/>
      <c r="DY21" s="53"/>
      <c r="DZ21" s="53"/>
      <c r="EA21" s="53"/>
      <c r="EB21" s="45"/>
      <c r="EC21" s="53"/>
      <c r="ED21" s="53"/>
      <c r="EE21" s="53"/>
      <c r="EF21" s="43"/>
      <c r="EG21" s="53"/>
      <c r="EH21" s="53"/>
      <c r="EI21" s="53"/>
      <c r="EJ21" s="45"/>
      <c r="EK21" s="53"/>
      <c r="EL21" s="53"/>
      <c r="EM21" s="191" t="str">
        <f t="shared" si="2"/>
        <v/>
      </c>
      <c r="EN21" s="54"/>
      <c r="EO21" s="104" t="e">
        <f>IF(#REF!="","",CONCATENATE(#REF!,")"))</f>
        <v>#REF!</v>
      </c>
      <c r="EP21" s="53"/>
      <c r="EQ21" s="53"/>
      <c r="ER21" s="53"/>
      <c r="ES21" s="53"/>
      <c r="ET21" s="53"/>
      <c r="EU21" s="63" t="str">
        <f t="shared" si="3"/>
        <v/>
      </c>
      <c r="EV21" s="54"/>
      <c r="EW21" s="133" t="s">
        <v>444</v>
      </c>
      <c r="EX21" s="140">
        <f t="shared" si="7"/>
        <v>0</v>
      </c>
      <c r="EY21" s="58"/>
      <c r="EZ21" s="58"/>
      <c r="FA21" s="58"/>
      <c r="FB21" s="58"/>
      <c r="FC21" s="47">
        <f t="shared" si="13"/>
        <v>0</v>
      </c>
      <c r="FD21" s="58"/>
      <c r="FE21" s="58"/>
      <c r="FF21" s="58"/>
      <c r="FG21" s="58"/>
      <c r="FH21" s="48">
        <f t="shared" si="14"/>
        <v>0</v>
      </c>
      <c r="FI21" s="58"/>
      <c r="FJ21" s="58"/>
      <c r="FK21" s="58"/>
      <c r="FL21" s="58"/>
      <c r="FM21" s="47">
        <f t="shared" si="15"/>
        <v>0</v>
      </c>
      <c r="FN21" s="58"/>
      <c r="FO21" s="58"/>
      <c r="FP21" s="58"/>
      <c r="FQ21" s="58"/>
      <c r="FR21" s="48">
        <f t="shared" si="8"/>
        <v>0</v>
      </c>
      <c r="FS21" s="58"/>
      <c r="FT21" s="58"/>
      <c r="FU21" s="58"/>
      <c r="FV21" s="58"/>
      <c r="FW21" s="121">
        <f t="shared" si="16"/>
        <v>0</v>
      </c>
      <c r="FX21" s="58"/>
      <c r="FY21" s="58"/>
      <c r="FZ21" s="58"/>
      <c r="GA21" s="58"/>
      <c r="GB21" s="207">
        <f t="shared" si="17"/>
        <v>0</v>
      </c>
      <c r="GC21" s="58"/>
      <c r="GD21" s="58"/>
      <c r="GE21" s="58"/>
      <c r="GF21" s="58"/>
      <c r="GG21" s="47">
        <f t="shared" si="9"/>
        <v>0</v>
      </c>
      <c r="GH21" s="58"/>
      <c r="GI21" s="58"/>
      <c r="GJ21" s="58"/>
      <c r="GK21" s="58"/>
      <c r="GL21" s="48">
        <f t="shared" si="10"/>
        <v>0</v>
      </c>
      <c r="GM21" s="58"/>
      <c r="GN21" s="58"/>
      <c r="GO21" s="58"/>
      <c r="GP21" s="58"/>
      <c r="GQ21" s="67" t="str">
        <f t="shared" si="11"/>
        <v/>
      </c>
      <c r="GR21" s="51"/>
      <c r="GS21" s="134" t="s">
        <v>444</v>
      </c>
      <c r="GT21" s="45"/>
      <c r="GU21" s="53"/>
      <c r="GV21" s="43"/>
      <c r="GW21" s="54"/>
      <c r="GX21" s="59"/>
      <c r="GY21" s="59"/>
      <c r="GZ21" s="54"/>
      <c r="HA21" s="54"/>
      <c r="HB21" s="45"/>
      <c r="HC21" s="60"/>
      <c r="HD21" s="60"/>
      <c r="HE21" s="60"/>
      <c r="HF21" s="109"/>
      <c r="HG21" s="65"/>
      <c r="HH21" s="45"/>
      <c r="HI21" s="65"/>
      <c r="HJ21" s="65"/>
      <c r="HK21" s="109"/>
      <c r="HL21" s="53"/>
      <c r="HM21" s="53"/>
      <c r="HN21" s="53"/>
      <c r="HO21" s="167"/>
      <c r="HP21" s="45"/>
      <c r="HQ21" s="60"/>
      <c r="HR21" s="60"/>
      <c r="HS21" s="115"/>
      <c r="HT21" s="43"/>
      <c r="HU21" s="60"/>
      <c r="HV21" s="104" t="str">
        <f t="shared" si="4"/>
        <v/>
      </c>
      <c r="HW21" s="53"/>
      <c r="HX21" s="115"/>
      <c r="HY21" s="104" t="str">
        <f t="shared" si="12"/>
        <v/>
      </c>
      <c r="HZ21" s="53"/>
      <c r="IA21" s="53"/>
      <c r="IB21" s="115"/>
      <c r="IC21" s="45"/>
      <c r="ID21" s="53"/>
      <c r="IE21" s="53"/>
      <c r="IF21" s="53"/>
      <c r="IG21" s="43"/>
      <c r="IH21" s="53"/>
      <c r="II21" s="53"/>
      <c r="IJ21" s="53"/>
      <c r="IK21" s="53"/>
      <c r="IL21" s="167"/>
      <c r="IM21" s="115"/>
      <c r="IN21" s="45"/>
      <c r="IO21" s="168"/>
      <c r="IP21" s="169"/>
      <c r="IQ21" s="43"/>
      <c r="IR21" s="53"/>
      <c r="IS21" s="53"/>
      <c r="IT21" s="53"/>
      <c r="IU21" s="53"/>
      <c r="IV21" s="53"/>
      <c r="IW21" s="167"/>
      <c r="IX21" s="42">
        <f t="shared" si="5"/>
        <v>0</v>
      </c>
      <c r="IY21" s="41"/>
      <c r="IZ21" s="41"/>
      <c r="JA21" s="40"/>
      <c r="JB21" s="84" t="s">
        <v>434</v>
      </c>
    </row>
    <row r="22" spans="1:262">
      <c r="A22" s="85"/>
      <c r="B22" s="42" t="str">
        <f t="shared" si="6"/>
        <v/>
      </c>
      <c r="C22" s="56"/>
      <c r="D22" s="55"/>
      <c r="E22" s="53"/>
      <c r="F22" s="53"/>
      <c r="G22" s="53"/>
      <c r="H22" s="53"/>
      <c r="I22" s="53"/>
      <c r="J22" s="53"/>
      <c r="K22" s="53"/>
      <c r="L22" s="53"/>
      <c r="M22" s="53"/>
      <c r="N22" s="53"/>
      <c r="O22" s="53"/>
      <c r="P22" s="53"/>
      <c r="Q22" s="53"/>
      <c r="R22" s="53"/>
      <c r="S22" s="53"/>
      <c r="T22" s="53"/>
      <c r="U22" s="43"/>
      <c r="V22" s="53"/>
      <c r="W22" s="53"/>
      <c r="X22" s="53"/>
      <c r="Y22" s="45"/>
      <c r="Z22" s="54"/>
      <c r="AA22" s="53"/>
      <c r="AB22" s="53"/>
      <c r="AC22" s="43"/>
      <c r="AD22" s="54"/>
      <c r="AE22" s="63" t="str">
        <f t="shared" si="0"/>
        <v/>
      </c>
      <c r="AF22" s="54"/>
      <c r="AG22" s="54"/>
      <c r="AH22" s="54"/>
      <c r="AI22" s="53"/>
      <c r="AJ22" s="53"/>
      <c r="AK22" s="53"/>
      <c r="AL22" s="43"/>
      <c r="AM22" s="54"/>
      <c r="AN22" s="54"/>
      <c r="AO22" s="54"/>
      <c r="AP22" s="54"/>
      <c r="AQ22" s="54"/>
      <c r="AR22" s="54"/>
      <c r="AS22" s="54"/>
      <c r="AT22" s="54"/>
      <c r="AU22" s="54"/>
      <c r="AV22" s="115"/>
      <c r="AW22" s="43"/>
      <c r="AX22" s="53"/>
      <c r="AY22" s="53"/>
      <c r="AZ22" s="53"/>
      <c r="BA22" s="53"/>
      <c r="BB22" s="53"/>
      <c r="BC22" s="53"/>
      <c r="BD22" s="53"/>
      <c r="BE22" s="53"/>
      <c r="BF22" s="53"/>
      <c r="BG22" s="53"/>
      <c r="BH22" s="53"/>
      <c r="BI22" s="53"/>
      <c r="BJ22" s="53"/>
      <c r="BK22" s="53"/>
      <c r="BL22" s="53"/>
      <c r="BM22" s="53"/>
      <c r="BN22" s="53"/>
      <c r="BO22" s="53"/>
      <c r="BP22" s="53"/>
      <c r="BQ22" s="53"/>
      <c r="BR22" s="43"/>
      <c r="BS22" s="54"/>
      <c r="BT22" s="54"/>
      <c r="BU22" s="54"/>
      <c r="BV22" s="54"/>
      <c r="BW22" s="54"/>
      <c r="BX22" s="54"/>
      <c r="BY22" s="54"/>
      <c r="BZ22" s="54"/>
      <c r="CA22" s="54"/>
      <c r="CB22" s="54"/>
      <c r="CC22" s="46"/>
      <c r="CD22" s="54"/>
      <c r="CE22" s="54"/>
      <c r="CF22" s="54"/>
      <c r="CG22" s="54"/>
      <c r="CH22" s="54"/>
      <c r="CI22" s="54"/>
      <c r="CJ22" s="66" t="str">
        <f t="shared" si="1"/>
        <v/>
      </c>
      <c r="CK22" s="64"/>
      <c r="CL22" s="131" t="s">
        <v>444</v>
      </c>
      <c r="CM22" s="45"/>
      <c r="CN22" s="44"/>
      <c r="CO22" s="53"/>
      <c r="CP22" s="53"/>
      <c r="CQ22" s="53"/>
      <c r="CR22" s="43"/>
      <c r="CS22" s="53"/>
      <c r="CT22" s="53"/>
      <c r="CU22" s="53"/>
      <c r="CV22" s="45"/>
      <c r="CW22" s="53"/>
      <c r="CX22" s="53"/>
      <c r="CY22" s="53"/>
      <c r="CZ22" s="43"/>
      <c r="DA22" s="53"/>
      <c r="DB22" s="53"/>
      <c r="DC22" s="53"/>
      <c r="DD22" s="45"/>
      <c r="DE22" s="53"/>
      <c r="DF22" s="53"/>
      <c r="DG22" s="53"/>
      <c r="DH22" s="43"/>
      <c r="DI22" s="53"/>
      <c r="DJ22" s="53"/>
      <c r="DK22" s="53"/>
      <c r="DL22" s="45"/>
      <c r="DM22" s="53"/>
      <c r="DN22" s="53"/>
      <c r="DO22" s="53"/>
      <c r="DP22" s="43"/>
      <c r="DQ22" s="53"/>
      <c r="DR22" s="53"/>
      <c r="DS22" s="53"/>
      <c r="DT22" s="45"/>
      <c r="DU22" s="53"/>
      <c r="DV22" s="53"/>
      <c r="DW22" s="53"/>
      <c r="DX22" s="43"/>
      <c r="DY22" s="53"/>
      <c r="DZ22" s="53"/>
      <c r="EA22" s="53"/>
      <c r="EB22" s="45"/>
      <c r="EC22" s="53"/>
      <c r="ED22" s="53"/>
      <c r="EE22" s="53"/>
      <c r="EF22" s="43"/>
      <c r="EG22" s="53"/>
      <c r="EH22" s="53"/>
      <c r="EI22" s="53"/>
      <c r="EJ22" s="45"/>
      <c r="EK22" s="53"/>
      <c r="EL22" s="53"/>
      <c r="EM22" s="191" t="str">
        <f t="shared" si="2"/>
        <v/>
      </c>
      <c r="EN22" s="54"/>
      <c r="EO22" s="104" t="e">
        <f>IF(#REF!="","",CONCATENATE(#REF!,")"))</f>
        <v>#REF!</v>
      </c>
      <c r="EP22" s="53"/>
      <c r="EQ22" s="53"/>
      <c r="ER22" s="53"/>
      <c r="ES22" s="53"/>
      <c r="ET22" s="53"/>
      <c r="EU22" s="63" t="str">
        <f t="shared" si="3"/>
        <v/>
      </c>
      <c r="EV22" s="54"/>
      <c r="EW22" s="133" t="s">
        <v>444</v>
      </c>
      <c r="EX22" s="140">
        <f t="shared" si="7"/>
        <v>0</v>
      </c>
      <c r="EY22" s="58"/>
      <c r="EZ22" s="58"/>
      <c r="FA22" s="58"/>
      <c r="FB22" s="58"/>
      <c r="FC22" s="47">
        <f t="shared" si="13"/>
        <v>0</v>
      </c>
      <c r="FD22" s="58"/>
      <c r="FE22" s="58"/>
      <c r="FF22" s="58"/>
      <c r="FG22" s="58"/>
      <c r="FH22" s="48">
        <f t="shared" si="14"/>
        <v>0</v>
      </c>
      <c r="FI22" s="58"/>
      <c r="FJ22" s="58"/>
      <c r="FK22" s="58"/>
      <c r="FL22" s="58"/>
      <c r="FM22" s="47">
        <f t="shared" si="15"/>
        <v>0</v>
      </c>
      <c r="FN22" s="58"/>
      <c r="FO22" s="58"/>
      <c r="FP22" s="58"/>
      <c r="FQ22" s="58"/>
      <c r="FR22" s="48">
        <f t="shared" si="8"/>
        <v>0</v>
      </c>
      <c r="FS22" s="58"/>
      <c r="FT22" s="58"/>
      <c r="FU22" s="58"/>
      <c r="FV22" s="58"/>
      <c r="FW22" s="121">
        <f t="shared" si="16"/>
        <v>0</v>
      </c>
      <c r="FX22" s="58"/>
      <c r="FY22" s="58"/>
      <c r="FZ22" s="58"/>
      <c r="GA22" s="58"/>
      <c r="GB22" s="207">
        <f t="shared" si="17"/>
        <v>0</v>
      </c>
      <c r="GC22" s="58"/>
      <c r="GD22" s="58"/>
      <c r="GE22" s="58"/>
      <c r="GF22" s="58"/>
      <c r="GG22" s="47">
        <f t="shared" si="9"/>
        <v>0</v>
      </c>
      <c r="GH22" s="58"/>
      <c r="GI22" s="58"/>
      <c r="GJ22" s="58"/>
      <c r="GK22" s="58"/>
      <c r="GL22" s="48">
        <f t="shared" si="10"/>
        <v>0</v>
      </c>
      <c r="GM22" s="58"/>
      <c r="GN22" s="58"/>
      <c r="GO22" s="58"/>
      <c r="GP22" s="58"/>
      <c r="GQ22" s="67" t="str">
        <f t="shared" si="11"/>
        <v/>
      </c>
      <c r="GR22" s="51"/>
      <c r="GS22" s="134" t="s">
        <v>444</v>
      </c>
      <c r="GT22" s="45"/>
      <c r="GU22" s="53"/>
      <c r="GV22" s="43"/>
      <c r="GW22" s="54"/>
      <c r="GX22" s="59"/>
      <c r="GY22" s="59"/>
      <c r="GZ22" s="54"/>
      <c r="HA22" s="54"/>
      <c r="HB22" s="45"/>
      <c r="HC22" s="60"/>
      <c r="HD22" s="60"/>
      <c r="HE22" s="60"/>
      <c r="HF22" s="109"/>
      <c r="HG22" s="65"/>
      <c r="HH22" s="45"/>
      <c r="HI22" s="65"/>
      <c r="HJ22" s="65"/>
      <c r="HK22" s="109"/>
      <c r="HL22" s="53"/>
      <c r="HM22" s="53"/>
      <c r="HN22" s="53"/>
      <c r="HO22" s="167"/>
      <c r="HP22" s="45"/>
      <c r="HQ22" s="60"/>
      <c r="HR22" s="60"/>
      <c r="HS22" s="115"/>
      <c r="HT22" s="43"/>
      <c r="HU22" s="60"/>
      <c r="HV22" s="104" t="str">
        <f t="shared" si="4"/>
        <v/>
      </c>
      <c r="HW22" s="53"/>
      <c r="HX22" s="115"/>
      <c r="HY22" s="104" t="str">
        <f t="shared" si="12"/>
        <v/>
      </c>
      <c r="HZ22" s="53"/>
      <c r="IA22" s="53"/>
      <c r="IB22" s="115"/>
      <c r="IC22" s="45"/>
      <c r="ID22" s="53"/>
      <c r="IE22" s="53"/>
      <c r="IF22" s="53"/>
      <c r="IG22" s="43"/>
      <c r="IH22" s="53"/>
      <c r="II22" s="53"/>
      <c r="IJ22" s="53"/>
      <c r="IK22" s="53"/>
      <c r="IL22" s="167"/>
      <c r="IM22" s="115"/>
      <c r="IN22" s="45"/>
      <c r="IO22" s="168"/>
      <c r="IP22" s="168"/>
      <c r="IQ22" s="43"/>
      <c r="IR22" s="53"/>
      <c r="IS22" s="53"/>
      <c r="IT22" s="53"/>
      <c r="IU22" s="53"/>
      <c r="IV22" s="53"/>
      <c r="IW22" s="167"/>
      <c r="IX22" s="42">
        <f t="shared" si="5"/>
        <v>0</v>
      </c>
      <c r="IY22" s="41"/>
      <c r="IZ22" s="41"/>
      <c r="JA22" s="40"/>
      <c r="JB22" s="84" t="s">
        <v>434</v>
      </c>
    </row>
    <row r="23" spans="1:262">
      <c r="A23" s="85"/>
      <c r="B23" s="42" t="str">
        <f t="shared" si="6"/>
        <v/>
      </c>
      <c r="C23" s="56"/>
      <c r="D23" s="55"/>
      <c r="E23" s="53"/>
      <c r="F23" s="53"/>
      <c r="G23" s="53"/>
      <c r="H23" s="53"/>
      <c r="I23" s="53"/>
      <c r="J23" s="53"/>
      <c r="K23" s="53"/>
      <c r="L23" s="53"/>
      <c r="M23" s="53"/>
      <c r="N23" s="53"/>
      <c r="O23" s="53"/>
      <c r="P23" s="53"/>
      <c r="Q23" s="53"/>
      <c r="R23" s="53"/>
      <c r="S23" s="53"/>
      <c r="T23" s="53"/>
      <c r="U23" s="43"/>
      <c r="V23" s="53"/>
      <c r="W23" s="53"/>
      <c r="X23" s="53"/>
      <c r="Y23" s="45"/>
      <c r="Z23" s="54"/>
      <c r="AA23" s="53"/>
      <c r="AB23" s="53"/>
      <c r="AC23" s="43"/>
      <c r="AD23" s="54"/>
      <c r="AE23" s="63" t="str">
        <f t="shared" si="0"/>
        <v/>
      </c>
      <c r="AF23" s="54"/>
      <c r="AG23" s="54"/>
      <c r="AH23" s="54"/>
      <c r="AI23" s="53"/>
      <c r="AJ23" s="53"/>
      <c r="AK23" s="53"/>
      <c r="AL23" s="43"/>
      <c r="AM23" s="54"/>
      <c r="AN23" s="54"/>
      <c r="AO23" s="54"/>
      <c r="AP23" s="54"/>
      <c r="AQ23" s="54"/>
      <c r="AR23" s="54"/>
      <c r="AS23" s="54"/>
      <c r="AT23" s="54"/>
      <c r="AU23" s="54"/>
      <c r="AV23" s="115"/>
      <c r="AW23" s="43"/>
      <c r="AX23" s="53"/>
      <c r="AY23" s="53"/>
      <c r="AZ23" s="53"/>
      <c r="BA23" s="53"/>
      <c r="BB23" s="53"/>
      <c r="BC23" s="53"/>
      <c r="BD23" s="53"/>
      <c r="BE23" s="53"/>
      <c r="BF23" s="53"/>
      <c r="BG23" s="53"/>
      <c r="BH23" s="53"/>
      <c r="BI23" s="53"/>
      <c r="BJ23" s="53"/>
      <c r="BK23" s="53"/>
      <c r="BL23" s="53"/>
      <c r="BM23" s="53"/>
      <c r="BN23" s="53"/>
      <c r="BO23" s="53"/>
      <c r="BP23" s="53"/>
      <c r="BQ23" s="53"/>
      <c r="BR23" s="43"/>
      <c r="BS23" s="54"/>
      <c r="BT23" s="54"/>
      <c r="BU23" s="54"/>
      <c r="BV23" s="54"/>
      <c r="BW23" s="54"/>
      <c r="BX23" s="54"/>
      <c r="BY23" s="54"/>
      <c r="BZ23" s="54"/>
      <c r="CA23" s="54"/>
      <c r="CB23" s="54"/>
      <c r="CC23" s="46"/>
      <c r="CD23" s="54"/>
      <c r="CE23" s="54"/>
      <c r="CF23" s="54"/>
      <c r="CG23" s="54"/>
      <c r="CH23" s="54"/>
      <c r="CI23" s="54"/>
      <c r="CJ23" s="66" t="str">
        <f t="shared" si="1"/>
        <v/>
      </c>
      <c r="CK23" s="64"/>
      <c r="CL23" s="131" t="s">
        <v>444</v>
      </c>
      <c r="CM23" s="45"/>
      <c r="CN23" s="44"/>
      <c r="CO23" s="53"/>
      <c r="CP23" s="53"/>
      <c r="CQ23" s="53"/>
      <c r="CR23" s="43"/>
      <c r="CS23" s="53"/>
      <c r="CT23" s="53"/>
      <c r="CU23" s="53"/>
      <c r="CV23" s="45"/>
      <c r="CW23" s="53"/>
      <c r="CX23" s="53"/>
      <c r="CY23" s="53"/>
      <c r="CZ23" s="43"/>
      <c r="DA23" s="53"/>
      <c r="DB23" s="53"/>
      <c r="DC23" s="53"/>
      <c r="DD23" s="45"/>
      <c r="DE23" s="53"/>
      <c r="DF23" s="53"/>
      <c r="DG23" s="53"/>
      <c r="DH23" s="43"/>
      <c r="DI23" s="53"/>
      <c r="DJ23" s="53"/>
      <c r="DK23" s="53"/>
      <c r="DL23" s="45"/>
      <c r="DM23" s="53"/>
      <c r="DN23" s="53"/>
      <c r="DO23" s="53"/>
      <c r="DP23" s="43"/>
      <c r="DQ23" s="53"/>
      <c r="DR23" s="53"/>
      <c r="DS23" s="53"/>
      <c r="DT23" s="45"/>
      <c r="DU23" s="53"/>
      <c r="DV23" s="53"/>
      <c r="DW23" s="53"/>
      <c r="DX23" s="43"/>
      <c r="DY23" s="53"/>
      <c r="DZ23" s="53"/>
      <c r="EA23" s="53"/>
      <c r="EB23" s="45"/>
      <c r="EC23" s="53"/>
      <c r="ED23" s="53"/>
      <c r="EE23" s="53"/>
      <c r="EF23" s="43"/>
      <c r="EG23" s="53"/>
      <c r="EH23" s="53"/>
      <c r="EI23" s="53"/>
      <c r="EJ23" s="45"/>
      <c r="EK23" s="53"/>
      <c r="EL23" s="53"/>
      <c r="EM23" s="191" t="str">
        <f t="shared" si="2"/>
        <v/>
      </c>
      <c r="EN23" s="54"/>
      <c r="EO23" s="104" t="e">
        <f>IF(#REF!="","",CONCATENATE(#REF!,")"))</f>
        <v>#REF!</v>
      </c>
      <c r="EP23" s="53"/>
      <c r="EQ23" s="53"/>
      <c r="ER23" s="53"/>
      <c r="ES23" s="53"/>
      <c r="ET23" s="53"/>
      <c r="EU23" s="63" t="str">
        <f t="shared" si="3"/>
        <v/>
      </c>
      <c r="EV23" s="54"/>
      <c r="EW23" s="133" t="s">
        <v>444</v>
      </c>
      <c r="EX23" s="140">
        <f t="shared" si="7"/>
        <v>0</v>
      </c>
      <c r="EY23" s="58"/>
      <c r="EZ23" s="58"/>
      <c r="FA23" s="58"/>
      <c r="FB23" s="58"/>
      <c r="FC23" s="47">
        <f t="shared" si="13"/>
        <v>0</v>
      </c>
      <c r="FD23" s="58"/>
      <c r="FE23" s="58"/>
      <c r="FF23" s="58"/>
      <c r="FG23" s="58"/>
      <c r="FH23" s="48">
        <f t="shared" si="14"/>
        <v>0</v>
      </c>
      <c r="FI23" s="58"/>
      <c r="FJ23" s="58"/>
      <c r="FK23" s="58"/>
      <c r="FL23" s="58"/>
      <c r="FM23" s="47">
        <f t="shared" si="15"/>
        <v>0</v>
      </c>
      <c r="FN23" s="58"/>
      <c r="FO23" s="58"/>
      <c r="FP23" s="58"/>
      <c r="FQ23" s="58"/>
      <c r="FR23" s="48">
        <f t="shared" si="8"/>
        <v>0</v>
      </c>
      <c r="FS23" s="58"/>
      <c r="FT23" s="58"/>
      <c r="FU23" s="58"/>
      <c r="FV23" s="58"/>
      <c r="FW23" s="121">
        <f>SUM(FX23:GA23)</f>
        <v>0</v>
      </c>
      <c r="FX23" s="58"/>
      <c r="FY23" s="58"/>
      <c r="FZ23" s="58"/>
      <c r="GA23" s="58"/>
      <c r="GB23" s="207">
        <f>SUM(GC23:GF23)</f>
        <v>0</v>
      </c>
      <c r="GC23" s="58"/>
      <c r="GD23" s="58"/>
      <c r="GE23" s="58"/>
      <c r="GF23" s="58"/>
      <c r="GG23" s="47">
        <f t="shared" si="9"/>
        <v>0</v>
      </c>
      <c r="GH23" s="58"/>
      <c r="GI23" s="58"/>
      <c r="GJ23" s="58"/>
      <c r="GK23" s="58"/>
      <c r="GL23" s="48">
        <f t="shared" si="10"/>
        <v>0</v>
      </c>
      <c r="GM23" s="58"/>
      <c r="GN23" s="58"/>
      <c r="GO23" s="58"/>
      <c r="GP23" s="58"/>
      <c r="GQ23" s="67" t="str">
        <f t="shared" si="11"/>
        <v/>
      </c>
      <c r="GR23" s="51"/>
      <c r="GS23" s="134" t="s">
        <v>444</v>
      </c>
      <c r="GT23" s="45"/>
      <c r="GU23" s="53"/>
      <c r="GV23" s="43"/>
      <c r="GW23" s="54"/>
      <c r="GX23" s="59"/>
      <c r="GY23" s="59"/>
      <c r="GZ23" s="54"/>
      <c r="HA23" s="54"/>
      <c r="HB23" s="45"/>
      <c r="HC23" s="60"/>
      <c r="HD23" s="60"/>
      <c r="HE23" s="60"/>
      <c r="HF23" s="109"/>
      <c r="HG23" s="65"/>
      <c r="HH23" s="45"/>
      <c r="HI23" s="65"/>
      <c r="HJ23" s="65"/>
      <c r="HK23" s="109"/>
      <c r="HL23" s="53"/>
      <c r="HM23" s="53"/>
      <c r="HN23" s="53"/>
      <c r="HO23" s="167"/>
      <c r="HP23" s="45"/>
      <c r="HQ23" s="60"/>
      <c r="HR23" s="60"/>
      <c r="HS23" s="115"/>
      <c r="HT23" s="43"/>
      <c r="HU23" s="60"/>
      <c r="HV23" s="104" t="str">
        <f t="shared" si="4"/>
        <v/>
      </c>
      <c r="HW23" s="53"/>
      <c r="HX23" s="115"/>
      <c r="HY23" s="104" t="str">
        <f t="shared" si="12"/>
        <v/>
      </c>
      <c r="HZ23" s="53"/>
      <c r="IA23" s="53"/>
      <c r="IB23" s="115"/>
      <c r="IC23" s="45"/>
      <c r="ID23" s="53"/>
      <c r="IE23" s="53"/>
      <c r="IF23" s="53"/>
      <c r="IG23" s="43"/>
      <c r="IH23" s="53"/>
      <c r="II23" s="53"/>
      <c r="IJ23" s="53"/>
      <c r="IK23" s="53"/>
      <c r="IL23" s="167"/>
      <c r="IM23" s="115"/>
      <c r="IN23" s="45"/>
      <c r="IO23" s="168"/>
      <c r="IP23" s="168"/>
      <c r="IQ23" s="43"/>
      <c r="IR23" s="53"/>
      <c r="IS23" s="53"/>
      <c r="IT23" s="53"/>
      <c r="IU23" s="53"/>
      <c r="IV23" s="53"/>
      <c r="IW23" s="167"/>
      <c r="IX23" s="42">
        <f t="shared" si="5"/>
        <v>0</v>
      </c>
      <c r="IY23" s="41"/>
      <c r="IZ23" s="41"/>
      <c r="JA23" s="40"/>
      <c r="JB23" s="84" t="s">
        <v>434</v>
      </c>
    </row>
    <row r="24" spans="1:262">
      <c r="A24" s="85"/>
      <c r="B24" s="42" t="str">
        <f t="shared" si="6"/>
        <v/>
      </c>
      <c r="C24" s="56"/>
      <c r="D24" s="55"/>
      <c r="E24" s="53"/>
      <c r="F24" s="53"/>
      <c r="G24" s="53"/>
      <c r="H24" s="53"/>
      <c r="I24" s="53"/>
      <c r="J24" s="53"/>
      <c r="K24" s="53"/>
      <c r="L24" s="53"/>
      <c r="M24" s="53"/>
      <c r="N24" s="53"/>
      <c r="O24" s="53"/>
      <c r="P24" s="53"/>
      <c r="Q24" s="53"/>
      <c r="R24" s="53"/>
      <c r="S24" s="53"/>
      <c r="T24" s="53"/>
      <c r="U24" s="43"/>
      <c r="V24" s="53"/>
      <c r="W24" s="53"/>
      <c r="X24" s="53"/>
      <c r="Y24" s="45"/>
      <c r="Z24" s="54"/>
      <c r="AA24" s="53"/>
      <c r="AB24" s="53"/>
      <c r="AC24" s="43"/>
      <c r="AD24" s="54"/>
      <c r="AE24" s="63" t="str">
        <f t="shared" si="0"/>
        <v/>
      </c>
      <c r="AF24" s="54"/>
      <c r="AG24" s="54"/>
      <c r="AH24" s="54"/>
      <c r="AI24" s="53"/>
      <c r="AJ24" s="53"/>
      <c r="AK24" s="53"/>
      <c r="AL24" s="43"/>
      <c r="AM24" s="54"/>
      <c r="AN24" s="54"/>
      <c r="AO24" s="54"/>
      <c r="AP24" s="54"/>
      <c r="AQ24" s="54"/>
      <c r="AR24" s="54"/>
      <c r="AS24" s="54"/>
      <c r="AT24" s="54"/>
      <c r="AU24" s="54"/>
      <c r="AV24" s="115"/>
      <c r="AW24" s="43"/>
      <c r="AX24" s="53"/>
      <c r="AY24" s="53"/>
      <c r="AZ24" s="53"/>
      <c r="BA24" s="53"/>
      <c r="BB24" s="53"/>
      <c r="BC24" s="53"/>
      <c r="BD24" s="53"/>
      <c r="BE24" s="53"/>
      <c r="BF24" s="53"/>
      <c r="BG24" s="53"/>
      <c r="BH24" s="53"/>
      <c r="BI24" s="53"/>
      <c r="BJ24" s="53"/>
      <c r="BK24" s="53"/>
      <c r="BL24" s="53"/>
      <c r="BM24" s="53"/>
      <c r="BN24" s="53"/>
      <c r="BO24" s="53"/>
      <c r="BP24" s="53"/>
      <c r="BQ24" s="53"/>
      <c r="BR24" s="43"/>
      <c r="BS24" s="54"/>
      <c r="BT24" s="54"/>
      <c r="BU24" s="54"/>
      <c r="BV24" s="54"/>
      <c r="BW24" s="54"/>
      <c r="BX24" s="54"/>
      <c r="BY24" s="54"/>
      <c r="BZ24" s="54"/>
      <c r="CA24" s="54"/>
      <c r="CB24" s="54"/>
      <c r="CC24" s="46"/>
      <c r="CD24" s="54"/>
      <c r="CE24" s="54"/>
      <c r="CF24" s="54"/>
      <c r="CG24" s="54"/>
      <c r="CH24" s="54"/>
      <c r="CI24" s="54"/>
      <c r="CJ24" s="66" t="str">
        <f t="shared" si="1"/>
        <v/>
      </c>
      <c r="CK24" s="64"/>
      <c r="CL24" s="131" t="s">
        <v>444</v>
      </c>
      <c r="CM24" s="45"/>
      <c r="CN24" s="44"/>
      <c r="CO24" s="53"/>
      <c r="CP24" s="53"/>
      <c r="CQ24" s="53"/>
      <c r="CR24" s="43"/>
      <c r="CS24" s="53"/>
      <c r="CT24" s="53"/>
      <c r="CU24" s="53"/>
      <c r="CV24" s="45"/>
      <c r="CW24" s="53"/>
      <c r="CX24" s="53"/>
      <c r="CY24" s="53"/>
      <c r="CZ24" s="43"/>
      <c r="DA24" s="53"/>
      <c r="DB24" s="53"/>
      <c r="DC24" s="53"/>
      <c r="DD24" s="45"/>
      <c r="DE24" s="53"/>
      <c r="DF24" s="53"/>
      <c r="DG24" s="53"/>
      <c r="DH24" s="43"/>
      <c r="DI24" s="53"/>
      <c r="DJ24" s="53"/>
      <c r="DK24" s="53"/>
      <c r="DL24" s="45"/>
      <c r="DM24" s="53"/>
      <c r="DN24" s="53"/>
      <c r="DO24" s="53"/>
      <c r="DP24" s="43"/>
      <c r="DQ24" s="53"/>
      <c r="DR24" s="53"/>
      <c r="DS24" s="53"/>
      <c r="DT24" s="45"/>
      <c r="DU24" s="53"/>
      <c r="DV24" s="53"/>
      <c r="DW24" s="53"/>
      <c r="DX24" s="43"/>
      <c r="DY24" s="53"/>
      <c r="DZ24" s="53"/>
      <c r="EA24" s="53"/>
      <c r="EB24" s="45"/>
      <c r="EC24" s="53"/>
      <c r="ED24" s="53"/>
      <c r="EE24" s="53"/>
      <c r="EF24" s="43"/>
      <c r="EG24" s="53"/>
      <c r="EH24" s="53"/>
      <c r="EI24" s="53"/>
      <c r="EJ24" s="45"/>
      <c r="EK24" s="53"/>
      <c r="EL24" s="53"/>
      <c r="EM24" s="191" t="str">
        <f t="shared" si="2"/>
        <v/>
      </c>
      <c r="EN24" s="54"/>
      <c r="EO24" s="104" t="e">
        <f>IF(#REF!="","",CONCATENATE(#REF!,")"))</f>
        <v>#REF!</v>
      </c>
      <c r="EP24" s="53"/>
      <c r="EQ24" s="53"/>
      <c r="ER24" s="53"/>
      <c r="ES24" s="53"/>
      <c r="ET24" s="53"/>
      <c r="EU24" s="63" t="str">
        <f t="shared" si="3"/>
        <v/>
      </c>
      <c r="EV24" s="54"/>
      <c r="EW24" s="133" t="s">
        <v>444</v>
      </c>
      <c r="EX24" s="140">
        <f t="shared" si="7"/>
        <v>0</v>
      </c>
      <c r="EY24" s="58"/>
      <c r="EZ24" s="58"/>
      <c r="FA24" s="58"/>
      <c r="FB24" s="58"/>
      <c r="FC24" s="47">
        <f t="shared" si="13"/>
        <v>0</v>
      </c>
      <c r="FD24" s="58"/>
      <c r="FE24" s="58"/>
      <c r="FF24" s="58"/>
      <c r="FG24" s="58"/>
      <c r="FH24" s="48">
        <f t="shared" si="14"/>
        <v>0</v>
      </c>
      <c r="FI24" s="58"/>
      <c r="FJ24" s="58"/>
      <c r="FK24" s="58"/>
      <c r="FL24" s="58"/>
      <c r="FM24" s="47">
        <f t="shared" si="15"/>
        <v>0</v>
      </c>
      <c r="FN24" s="58"/>
      <c r="FO24" s="58"/>
      <c r="FP24" s="58"/>
      <c r="FQ24" s="58"/>
      <c r="FR24" s="48">
        <f t="shared" si="8"/>
        <v>0</v>
      </c>
      <c r="FS24" s="58"/>
      <c r="FT24" s="58"/>
      <c r="FU24" s="58"/>
      <c r="FV24" s="58"/>
      <c r="FW24" s="121">
        <f t="shared" ref="FW24:FW33" si="18">SUM(FX24:GA24)</f>
        <v>0</v>
      </c>
      <c r="FX24" s="58"/>
      <c r="FY24" s="58"/>
      <c r="FZ24" s="58"/>
      <c r="GA24" s="58"/>
      <c r="GB24" s="207">
        <f t="shared" ref="GB24:GB33" si="19">SUM(GC24:GF24)</f>
        <v>0</v>
      </c>
      <c r="GC24" s="58"/>
      <c r="GD24" s="58"/>
      <c r="GE24" s="58"/>
      <c r="GF24" s="58"/>
      <c r="GG24" s="47">
        <f t="shared" si="9"/>
        <v>0</v>
      </c>
      <c r="GH24" s="58"/>
      <c r="GI24" s="58"/>
      <c r="GJ24" s="58"/>
      <c r="GK24" s="58"/>
      <c r="GL24" s="48">
        <f t="shared" si="10"/>
        <v>0</v>
      </c>
      <c r="GM24" s="58"/>
      <c r="GN24" s="58"/>
      <c r="GO24" s="58"/>
      <c r="GP24" s="58"/>
      <c r="GQ24" s="67" t="str">
        <f t="shared" si="11"/>
        <v/>
      </c>
      <c r="GR24" s="51"/>
      <c r="GS24" s="134" t="s">
        <v>444</v>
      </c>
      <c r="GT24" s="45"/>
      <c r="GU24" s="53"/>
      <c r="GV24" s="43"/>
      <c r="GW24" s="54"/>
      <c r="GX24" s="59"/>
      <c r="GY24" s="59"/>
      <c r="GZ24" s="54"/>
      <c r="HA24" s="54"/>
      <c r="HB24" s="45"/>
      <c r="HC24" s="60"/>
      <c r="HD24" s="60"/>
      <c r="HE24" s="60"/>
      <c r="HF24" s="109"/>
      <c r="HG24" s="65"/>
      <c r="HH24" s="45"/>
      <c r="HI24" s="65"/>
      <c r="HJ24" s="65"/>
      <c r="HK24" s="109"/>
      <c r="HL24" s="53"/>
      <c r="HM24" s="53"/>
      <c r="HN24" s="53"/>
      <c r="HO24" s="167"/>
      <c r="HP24" s="45"/>
      <c r="HQ24" s="60"/>
      <c r="HR24" s="60"/>
      <c r="HS24" s="115"/>
      <c r="HT24" s="43"/>
      <c r="HU24" s="60"/>
      <c r="HV24" s="104" t="str">
        <f t="shared" si="4"/>
        <v/>
      </c>
      <c r="HW24" s="53"/>
      <c r="HX24" s="115"/>
      <c r="HY24" s="104" t="str">
        <f t="shared" si="12"/>
        <v/>
      </c>
      <c r="HZ24" s="53"/>
      <c r="IA24" s="53"/>
      <c r="IB24" s="115"/>
      <c r="IC24" s="45"/>
      <c r="ID24" s="53"/>
      <c r="IE24" s="53"/>
      <c r="IF24" s="53"/>
      <c r="IG24" s="43"/>
      <c r="IH24" s="53"/>
      <c r="II24" s="53"/>
      <c r="IJ24" s="53"/>
      <c r="IK24" s="53"/>
      <c r="IL24" s="167"/>
      <c r="IM24" s="115"/>
      <c r="IN24" s="45"/>
      <c r="IO24" s="168"/>
      <c r="IP24" s="168"/>
      <c r="IQ24" s="43"/>
      <c r="IR24" s="53"/>
      <c r="IS24" s="53"/>
      <c r="IT24" s="53"/>
      <c r="IU24" s="53"/>
      <c r="IV24" s="53"/>
      <c r="IW24" s="167"/>
      <c r="IX24" s="42"/>
      <c r="IY24" s="41"/>
      <c r="IZ24" s="41"/>
      <c r="JA24" s="40"/>
      <c r="JB24" s="84" t="s">
        <v>434</v>
      </c>
    </row>
    <row r="25" spans="1:262">
      <c r="A25" s="85"/>
      <c r="B25" s="42" t="str">
        <f t="shared" si="6"/>
        <v/>
      </c>
      <c r="C25" s="56"/>
      <c r="D25" s="55"/>
      <c r="E25" s="53"/>
      <c r="F25" s="53"/>
      <c r="G25" s="53"/>
      <c r="H25" s="53"/>
      <c r="I25" s="53"/>
      <c r="J25" s="53"/>
      <c r="K25" s="53"/>
      <c r="L25" s="53"/>
      <c r="M25" s="53"/>
      <c r="N25" s="53"/>
      <c r="O25" s="53"/>
      <c r="P25" s="53"/>
      <c r="Q25" s="53"/>
      <c r="R25" s="53"/>
      <c r="S25" s="53"/>
      <c r="T25" s="53"/>
      <c r="U25" s="43"/>
      <c r="V25" s="53"/>
      <c r="W25" s="53"/>
      <c r="X25" s="53"/>
      <c r="Y25" s="45"/>
      <c r="Z25" s="54"/>
      <c r="AA25" s="53"/>
      <c r="AB25" s="53"/>
      <c r="AC25" s="43"/>
      <c r="AD25" s="54"/>
      <c r="AE25" s="63" t="str">
        <f t="shared" si="0"/>
        <v/>
      </c>
      <c r="AF25" s="54"/>
      <c r="AG25" s="54"/>
      <c r="AH25" s="54"/>
      <c r="AI25" s="53"/>
      <c r="AJ25" s="53"/>
      <c r="AK25" s="53"/>
      <c r="AL25" s="43"/>
      <c r="AM25" s="54"/>
      <c r="AN25" s="54"/>
      <c r="AO25" s="54"/>
      <c r="AP25" s="54"/>
      <c r="AQ25" s="54"/>
      <c r="AR25" s="54"/>
      <c r="AS25" s="54"/>
      <c r="AT25" s="54"/>
      <c r="AU25" s="54"/>
      <c r="AV25" s="115"/>
      <c r="AW25" s="43"/>
      <c r="AX25" s="53"/>
      <c r="AY25" s="53"/>
      <c r="AZ25" s="53"/>
      <c r="BA25" s="53"/>
      <c r="BB25" s="53"/>
      <c r="BC25" s="53"/>
      <c r="BD25" s="53"/>
      <c r="BE25" s="53"/>
      <c r="BF25" s="53"/>
      <c r="BG25" s="53"/>
      <c r="BH25" s="53"/>
      <c r="BI25" s="53"/>
      <c r="BJ25" s="53"/>
      <c r="BK25" s="53"/>
      <c r="BL25" s="53"/>
      <c r="BM25" s="53"/>
      <c r="BN25" s="53"/>
      <c r="BO25" s="53"/>
      <c r="BP25" s="53"/>
      <c r="BQ25" s="53"/>
      <c r="BR25" s="43"/>
      <c r="BS25" s="54"/>
      <c r="BT25" s="54"/>
      <c r="BU25" s="54"/>
      <c r="BV25" s="54"/>
      <c r="BW25" s="54"/>
      <c r="BX25" s="54"/>
      <c r="BY25" s="54"/>
      <c r="BZ25" s="54"/>
      <c r="CA25" s="54"/>
      <c r="CB25" s="54"/>
      <c r="CC25" s="46"/>
      <c r="CD25" s="54"/>
      <c r="CE25" s="54"/>
      <c r="CF25" s="54"/>
      <c r="CG25" s="54"/>
      <c r="CH25" s="54"/>
      <c r="CI25" s="54"/>
      <c r="CJ25" s="66" t="str">
        <f t="shared" si="1"/>
        <v/>
      </c>
      <c r="CK25" s="64"/>
      <c r="CL25" s="131" t="s">
        <v>444</v>
      </c>
      <c r="CM25" s="45"/>
      <c r="CN25" s="44"/>
      <c r="CO25" s="53"/>
      <c r="CP25" s="53"/>
      <c r="CQ25" s="53"/>
      <c r="CR25" s="43"/>
      <c r="CS25" s="53"/>
      <c r="CT25" s="53"/>
      <c r="CU25" s="53"/>
      <c r="CV25" s="45"/>
      <c r="CW25" s="53"/>
      <c r="CX25" s="53"/>
      <c r="CY25" s="53"/>
      <c r="CZ25" s="43"/>
      <c r="DA25" s="53"/>
      <c r="DB25" s="53"/>
      <c r="DC25" s="53"/>
      <c r="DD25" s="45"/>
      <c r="DE25" s="53"/>
      <c r="DF25" s="53"/>
      <c r="DG25" s="53"/>
      <c r="DH25" s="43"/>
      <c r="DI25" s="53"/>
      <c r="DJ25" s="53"/>
      <c r="DK25" s="53"/>
      <c r="DL25" s="45"/>
      <c r="DM25" s="53"/>
      <c r="DN25" s="53"/>
      <c r="DO25" s="53"/>
      <c r="DP25" s="43"/>
      <c r="DQ25" s="53"/>
      <c r="DR25" s="53"/>
      <c r="DS25" s="53"/>
      <c r="DT25" s="45"/>
      <c r="DU25" s="53"/>
      <c r="DV25" s="53"/>
      <c r="DW25" s="53"/>
      <c r="DX25" s="43"/>
      <c r="DY25" s="53"/>
      <c r="DZ25" s="53"/>
      <c r="EA25" s="53"/>
      <c r="EB25" s="45"/>
      <c r="EC25" s="53"/>
      <c r="ED25" s="53"/>
      <c r="EE25" s="53"/>
      <c r="EF25" s="43"/>
      <c r="EG25" s="53"/>
      <c r="EH25" s="53"/>
      <c r="EI25" s="53"/>
      <c r="EJ25" s="45"/>
      <c r="EK25" s="53"/>
      <c r="EL25" s="53"/>
      <c r="EM25" s="191" t="str">
        <f t="shared" si="2"/>
        <v/>
      </c>
      <c r="EN25" s="54"/>
      <c r="EO25" s="104" t="e">
        <f>IF(#REF!="","",CONCATENATE(#REF!,")"))</f>
        <v>#REF!</v>
      </c>
      <c r="EP25" s="53"/>
      <c r="EQ25" s="53"/>
      <c r="ER25" s="53"/>
      <c r="ES25" s="53"/>
      <c r="ET25" s="53"/>
      <c r="EU25" s="63" t="str">
        <f t="shared" si="3"/>
        <v/>
      </c>
      <c r="EV25" s="54"/>
      <c r="EW25" s="133" t="s">
        <v>444</v>
      </c>
      <c r="EX25" s="140">
        <f t="shared" si="7"/>
        <v>0</v>
      </c>
      <c r="EY25" s="58"/>
      <c r="EZ25" s="58"/>
      <c r="FA25" s="58"/>
      <c r="FB25" s="58"/>
      <c r="FC25" s="47">
        <f t="shared" si="13"/>
        <v>0</v>
      </c>
      <c r="FD25" s="58"/>
      <c r="FE25" s="58"/>
      <c r="FF25" s="58"/>
      <c r="FG25" s="58"/>
      <c r="FH25" s="48">
        <f t="shared" si="14"/>
        <v>0</v>
      </c>
      <c r="FI25" s="58"/>
      <c r="FJ25" s="58"/>
      <c r="FK25" s="58"/>
      <c r="FL25" s="58"/>
      <c r="FM25" s="47">
        <f t="shared" si="15"/>
        <v>0</v>
      </c>
      <c r="FN25" s="58"/>
      <c r="FO25" s="58"/>
      <c r="FP25" s="58"/>
      <c r="FQ25" s="58"/>
      <c r="FR25" s="48">
        <f t="shared" si="8"/>
        <v>0</v>
      </c>
      <c r="FS25" s="58"/>
      <c r="FT25" s="58"/>
      <c r="FU25" s="58"/>
      <c r="FV25" s="58"/>
      <c r="FW25" s="121">
        <f t="shared" si="18"/>
        <v>0</v>
      </c>
      <c r="FX25" s="58"/>
      <c r="FY25" s="58"/>
      <c r="FZ25" s="58"/>
      <c r="GA25" s="58"/>
      <c r="GB25" s="207">
        <f t="shared" si="19"/>
        <v>0</v>
      </c>
      <c r="GC25" s="58"/>
      <c r="GD25" s="58"/>
      <c r="GE25" s="58"/>
      <c r="GF25" s="58"/>
      <c r="GG25" s="47">
        <f t="shared" si="9"/>
        <v>0</v>
      </c>
      <c r="GH25" s="58"/>
      <c r="GI25" s="58"/>
      <c r="GJ25" s="58"/>
      <c r="GK25" s="58"/>
      <c r="GL25" s="48">
        <f t="shared" si="10"/>
        <v>0</v>
      </c>
      <c r="GM25" s="58"/>
      <c r="GN25" s="58"/>
      <c r="GO25" s="58"/>
      <c r="GP25" s="58"/>
      <c r="GQ25" s="67" t="str">
        <f t="shared" si="11"/>
        <v/>
      </c>
      <c r="GR25" s="51"/>
      <c r="GS25" s="134" t="s">
        <v>444</v>
      </c>
      <c r="GT25" s="45"/>
      <c r="GU25" s="53"/>
      <c r="GV25" s="43"/>
      <c r="GW25" s="54"/>
      <c r="GX25" s="59"/>
      <c r="GY25" s="59"/>
      <c r="GZ25" s="54"/>
      <c r="HA25" s="54"/>
      <c r="HB25" s="45"/>
      <c r="HC25" s="60"/>
      <c r="HD25" s="60"/>
      <c r="HE25" s="60"/>
      <c r="HF25" s="109"/>
      <c r="HG25" s="65"/>
      <c r="HH25" s="45"/>
      <c r="HI25" s="65"/>
      <c r="HJ25" s="65"/>
      <c r="HK25" s="109"/>
      <c r="HL25" s="53"/>
      <c r="HM25" s="53"/>
      <c r="HN25" s="53"/>
      <c r="HO25" s="167"/>
      <c r="HP25" s="45"/>
      <c r="HQ25" s="60"/>
      <c r="HR25" s="60"/>
      <c r="HS25" s="115"/>
      <c r="HT25" s="43"/>
      <c r="HU25" s="60"/>
      <c r="HV25" s="104" t="str">
        <f t="shared" si="4"/>
        <v/>
      </c>
      <c r="HW25" s="53"/>
      <c r="HX25" s="115"/>
      <c r="HY25" s="104" t="str">
        <f t="shared" si="12"/>
        <v/>
      </c>
      <c r="HZ25" s="53"/>
      <c r="IA25" s="53"/>
      <c r="IB25" s="115"/>
      <c r="IC25" s="45"/>
      <c r="ID25" s="53"/>
      <c r="IE25" s="53"/>
      <c r="IF25" s="53"/>
      <c r="IG25" s="43"/>
      <c r="IH25" s="53"/>
      <c r="II25" s="53"/>
      <c r="IJ25" s="53"/>
      <c r="IK25" s="53"/>
      <c r="IL25" s="167"/>
      <c r="IM25" s="115"/>
      <c r="IN25" s="45"/>
      <c r="IO25" s="168"/>
      <c r="IP25" s="168"/>
      <c r="IQ25" s="43"/>
      <c r="IR25" s="53"/>
      <c r="IS25" s="53"/>
      <c r="IT25" s="53"/>
      <c r="IU25" s="53"/>
      <c r="IV25" s="53"/>
      <c r="IW25" s="167"/>
      <c r="IX25" s="42"/>
      <c r="IY25" s="41"/>
      <c r="IZ25" s="41"/>
      <c r="JA25" s="40"/>
      <c r="JB25" s="84" t="s">
        <v>434</v>
      </c>
    </row>
    <row r="26" spans="1:262">
      <c r="A26" s="85"/>
      <c r="B26" s="42"/>
      <c r="C26" s="56"/>
      <c r="D26" s="55"/>
      <c r="E26" s="53"/>
      <c r="F26" s="53"/>
      <c r="G26" s="53"/>
      <c r="H26" s="53"/>
      <c r="I26" s="53"/>
      <c r="J26" s="53"/>
      <c r="K26" s="53"/>
      <c r="L26" s="53"/>
      <c r="M26" s="53"/>
      <c r="N26" s="53"/>
      <c r="O26" s="53"/>
      <c r="P26" s="53"/>
      <c r="Q26" s="53"/>
      <c r="R26" s="53"/>
      <c r="S26" s="53"/>
      <c r="T26" s="53"/>
      <c r="U26" s="43"/>
      <c r="V26" s="53"/>
      <c r="W26" s="53"/>
      <c r="X26" s="53"/>
      <c r="Y26" s="45"/>
      <c r="Z26" s="54"/>
      <c r="AA26" s="53"/>
      <c r="AB26" s="53"/>
      <c r="AC26" s="43"/>
      <c r="AD26" s="54"/>
      <c r="AE26" s="63" t="str">
        <f t="shared" si="0"/>
        <v/>
      </c>
      <c r="AF26" s="54"/>
      <c r="AG26" s="54"/>
      <c r="AH26" s="54"/>
      <c r="AI26" s="53"/>
      <c r="AJ26" s="53"/>
      <c r="AK26" s="53"/>
      <c r="AL26" s="43"/>
      <c r="AM26" s="54"/>
      <c r="AN26" s="54"/>
      <c r="AO26" s="54"/>
      <c r="AP26" s="54"/>
      <c r="AQ26" s="54"/>
      <c r="AR26" s="54"/>
      <c r="AS26" s="54"/>
      <c r="AT26" s="54"/>
      <c r="AU26" s="54"/>
      <c r="AV26" s="115"/>
      <c r="AW26" s="43"/>
      <c r="AX26" s="53"/>
      <c r="AY26" s="53"/>
      <c r="AZ26" s="53"/>
      <c r="BA26" s="53"/>
      <c r="BB26" s="53"/>
      <c r="BC26" s="53"/>
      <c r="BD26" s="53"/>
      <c r="BE26" s="53"/>
      <c r="BF26" s="53"/>
      <c r="BG26" s="53"/>
      <c r="BH26" s="53"/>
      <c r="BI26" s="53"/>
      <c r="BJ26" s="53"/>
      <c r="BK26" s="53"/>
      <c r="BL26" s="53"/>
      <c r="BM26" s="53"/>
      <c r="BN26" s="53"/>
      <c r="BO26" s="53"/>
      <c r="BP26" s="53"/>
      <c r="BQ26" s="53"/>
      <c r="BR26" s="43"/>
      <c r="BS26" s="54"/>
      <c r="BT26" s="54"/>
      <c r="BU26" s="54"/>
      <c r="BV26" s="54"/>
      <c r="BW26" s="54"/>
      <c r="BX26" s="54"/>
      <c r="BY26" s="54"/>
      <c r="BZ26" s="54"/>
      <c r="CA26" s="54"/>
      <c r="CB26" s="54"/>
      <c r="CC26" s="46"/>
      <c r="CD26" s="54"/>
      <c r="CE26" s="54"/>
      <c r="CF26" s="54"/>
      <c r="CG26" s="54"/>
      <c r="CH26" s="54"/>
      <c r="CI26" s="54"/>
      <c r="CJ26" s="66" t="str">
        <f t="shared" si="1"/>
        <v/>
      </c>
      <c r="CK26" s="64"/>
      <c r="CL26" s="131" t="s">
        <v>444</v>
      </c>
      <c r="CM26" s="45"/>
      <c r="CN26" s="44"/>
      <c r="CO26" s="53"/>
      <c r="CP26" s="53"/>
      <c r="CQ26" s="53"/>
      <c r="CR26" s="43"/>
      <c r="CS26" s="53"/>
      <c r="CT26" s="53"/>
      <c r="CU26" s="53"/>
      <c r="CV26" s="45"/>
      <c r="CW26" s="53"/>
      <c r="CX26" s="53"/>
      <c r="CY26" s="53"/>
      <c r="CZ26" s="43"/>
      <c r="DA26" s="53"/>
      <c r="DB26" s="53"/>
      <c r="DC26" s="53"/>
      <c r="DD26" s="45"/>
      <c r="DE26" s="53"/>
      <c r="DF26" s="53"/>
      <c r="DG26" s="53"/>
      <c r="DH26" s="43"/>
      <c r="DI26" s="53"/>
      <c r="DJ26" s="53"/>
      <c r="DK26" s="53"/>
      <c r="DL26" s="45"/>
      <c r="DM26" s="53"/>
      <c r="DN26" s="53"/>
      <c r="DO26" s="53"/>
      <c r="DP26" s="43"/>
      <c r="DQ26" s="53"/>
      <c r="DR26" s="53"/>
      <c r="DS26" s="53"/>
      <c r="DT26" s="45"/>
      <c r="DU26" s="53"/>
      <c r="DV26" s="53"/>
      <c r="DW26" s="53"/>
      <c r="DX26" s="43"/>
      <c r="DY26" s="53"/>
      <c r="DZ26" s="53"/>
      <c r="EA26" s="53"/>
      <c r="EB26" s="45"/>
      <c r="EC26" s="53"/>
      <c r="ED26" s="53"/>
      <c r="EE26" s="53"/>
      <c r="EF26" s="43"/>
      <c r="EG26" s="53"/>
      <c r="EH26" s="53"/>
      <c r="EI26" s="53"/>
      <c r="EJ26" s="45"/>
      <c r="EK26" s="53"/>
      <c r="EL26" s="53"/>
      <c r="EM26" s="191"/>
      <c r="EN26" s="54"/>
      <c r="EO26" s="104" t="e">
        <f>IF(#REF!="","",CONCATENATE(#REF!,")"))</f>
        <v>#REF!</v>
      </c>
      <c r="EP26" s="53"/>
      <c r="EQ26" s="53"/>
      <c r="ER26" s="53"/>
      <c r="ES26" s="53"/>
      <c r="ET26" s="53"/>
      <c r="EU26" s="63" t="str">
        <f t="shared" si="3"/>
        <v/>
      </c>
      <c r="EV26" s="54"/>
      <c r="EW26" s="133" t="s">
        <v>444</v>
      </c>
      <c r="EX26" s="140">
        <f t="shared" si="7"/>
        <v>0</v>
      </c>
      <c r="EY26" s="58"/>
      <c r="EZ26" s="58"/>
      <c r="FA26" s="58"/>
      <c r="FB26" s="58"/>
      <c r="FC26" s="47">
        <f t="shared" si="13"/>
        <v>0</v>
      </c>
      <c r="FD26" s="58"/>
      <c r="FE26" s="58"/>
      <c r="FF26" s="58"/>
      <c r="FG26" s="58"/>
      <c r="FH26" s="48">
        <f t="shared" si="14"/>
        <v>0</v>
      </c>
      <c r="FI26" s="58"/>
      <c r="FJ26" s="58"/>
      <c r="FK26" s="58"/>
      <c r="FL26" s="58"/>
      <c r="FM26" s="47">
        <f t="shared" si="15"/>
        <v>0</v>
      </c>
      <c r="FN26" s="58"/>
      <c r="FO26" s="58"/>
      <c r="FP26" s="58"/>
      <c r="FQ26" s="58"/>
      <c r="FR26" s="48">
        <f t="shared" si="8"/>
        <v>0</v>
      </c>
      <c r="FS26" s="58"/>
      <c r="FT26" s="58"/>
      <c r="FU26" s="58"/>
      <c r="FV26" s="58"/>
      <c r="FW26" s="121">
        <f t="shared" si="18"/>
        <v>0</v>
      </c>
      <c r="FX26" s="58"/>
      <c r="FY26" s="58"/>
      <c r="FZ26" s="58"/>
      <c r="GA26" s="58"/>
      <c r="GB26" s="207">
        <f t="shared" si="19"/>
        <v>0</v>
      </c>
      <c r="GC26" s="58"/>
      <c r="GD26" s="58"/>
      <c r="GE26" s="58"/>
      <c r="GF26" s="58"/>
      <c r="GG26" s="47">
        <f t="shared" si="9"/>
        <v>0</v>
      </c>
      <c r="GH26" s="58"/>
      <c r="GI26" s="58"/>
      <c r="GJ26" s="58"/>
      <c r="GK26" s="58"/>
      <c r="GL26" s="48">
        <f t="shared" si="10"/>
        <v>0</v>
      </c>
      <c r="GM26" s="58"/>
      <c r="GN26" s="58"/>
      <c r="GO26" s="58"/>
      <c r="GP26" s="58"/>
      <c r="GQ26" s="67" t="str">
        <f t="shared" si="11"/>
        <v/>
      </c>
      <c r="GR26" s="51"/>
      <c r="GS26" s="134" t="s">
        <v>444</v>
      </c>
      <c r="GT26" s="45"/>
      <c r="GU26" s="53"/>
      <c r="GV26" s="43"/>
      <c r="GW26" s="54"/>
      <c r="GX26" s="59"/>
      <c r="GY26" s="59"/>
      <c r="GZ26" s="54"/>
      <c r="HA26" s="54"/>
      <c r="HB26" s="45"/>
      <c r="HC26" s="60"/>
      <c r="HD26" s="60"/>
      <c r="HE26" s="60"/>
      <c r="HF26" s="109"/>
      <c r="HG26" s="65"/>
      <c r="HH26" s="45"/>
      <c r="HI26" s="65"/>
      <c r="HJ26" s="65"/>
      <c r="HK26" s="109"/>
      <c r="HL26" s="53"/>
      <c r="HM26" s="53"/>
      <c r="HN26" s="53"/>
      <c r="HO26" s="167"/>
      <c r="HP26" s="45"/>
      <c r="HQ26" s="60"/>
      <c r="HR26" s="60"/>
      <c r="HS26" s="115"/>
      <c r="HT26" s="43"/>
      <c r="HU26" s="60"/>
      <c r="HV26" s="104" t="str">
        <f t="shared" si="4"/>
        <v/>
      </c>
      <c r="HW26" s="53"/>
      <c r="HX26" s="115"/>
      <c r="HY26" s="104"/>
      <c r="HZ26" s="53"/>
      <c r="IA26" s="53"/>
      <c r="IB26" s="115"/>
      <c r="IC26" s="45"/>
      <c r="ID26" s="53"/>
      <c r="IE26" s="53"/>
      <c r="IF26" s="53"/>
      <c r="IG26" s="43"/>
      <c r="IH26" s="53"/>
      <c r="II26" s="53"/>
      <c r="IJ26" s="53"/>
      <c r="IK26" s="53"/>
      <c r="IL26" s="167"/>
      <c r="IM26" s="115"/>
      <c r="IN26" s="45"/>
      <c r="IO26" s="168"/>
      <c r="IP26" s="169"/>
      <c r="IQ26" s="43"/>
      <c r="IR26" s="53"/>
      <c r="IS26" s="53"/>
      <c r="IT26" s="53"/>
      <c r="IU26" s="53"/>
      <c r="IV26" s="53"/>
      <c r="IW26" s="167"/>
      <c r="IX26" s="42"/>
      <c r="IY26" s="41"/>
      <c r="IZ26" s="41"/>
      <c r="JA26" s="40"/>
      <c r="JB26" s="84" t="s">
        <v>434</v>
      </c>
    </row>
    <row r="27" spans="1:262">
      <c r="A27" s="85"/>
      <c r="B27" s="42"/>
      <c r="C27" s="56"/>
      <c r="D27" s="55"/>
      <c r="E27" s="53"/>
      <c r="F27" s="53"/>
      <c r="G27" s="53"/>
      <c r="H27" s="53"/>
      <c r="I27" s="53"/>
      <c r="J27" s="53"/>
      <c r="K27" s="53"/>
      <c r="L27" s="53"/>
      <c r="M27" s="53"/>
      <c r="N27" s="53"/>
      <c r="O27" s="53"/>
      <c r="P27" s="53"/>
      <c r="Q27" s="53"/>
      <c r="R27" s="53"/>
      <c r="S27" s="53"/>
      <c r="T27" s="53"/>
      <c r="U27" s="43"/>
      <c r="V27" s="53"/>
      <c r="W27" s="53"/>
      <c r="X27" s="53"/>
      <c r="Y27" s="45"/>
      <c r="Z27" s="54"/>
      <c r="AA27" s="53"/>
      <c r="AB27" s="53"/>
      <c r="AC27" s="43"/>
      <c r="AD27" s="54"/>
      <c r="AE27" s="63" t="str">
        <f t="shared" si="0"/>
        <v/>
      </c>
      <c r="AF27" s="54"/>
      <c r="AG27" s="54"/>
      <c r="AH27" s="54"/>
      <c r="AI27" s="53"/>
      <c r="AJ27" s="53"/>
      <c r="AK27" s="53"/>
      <c r="AL27" s="43"/>
      <c r="AM27" s="54"/>
      <c r="AN27" s="54"/>
      <c r="AO27" s="54"/>
      <c r="AP27" s="54"/>
      <c r="AQ27" s="54"/>
      <c r="AR27" s="54"/>
      <c r="AS27" s="54"/>
      <c r="AT27" s="54"/>
      <c r="AU27" s="54"/>
      <c r="AV27" s="115"/>
      <c r="AW27" s="43"/>
      <c r="AX27" s="53"/>
      <c r="AY27" s="53"/>
      <c r="AZ27" s="53"/>
      <c r="BA27" s="53"/>
      <c r="BB27" s="53"/>
      <c r="BC27" s="53"/>
      <c r="BD27" s="53"/>
      <c r="BE27" s="53"/>
      <c r="BF27" s="53"/>
      <c r="BG27" s="53"/>
      <c r="BH27" s="53"/>
      <c r="BI27" s="53"/>
      <c r="BJ27" s="53"/>
      <c r="BK27" s="53"/>
      <c r="BL27" s="53"/>
      <c r="BM27" s="53"/>
      <c r="BN27" s="53"/>
      <c r="BO27" s="53"/>
      <c r="BP27" s="53"/>
      <c r="BQ27" s="53"/>
      <c r="BR27" s="43"/>
      <c r="BS27" s="54"/>
      <c r="BT27" s="54"/>
      <c r="BU27" s="54"/>
      <c r="BV27" s="54"/>
      <c r="BW27" s="54"/>
      <c r="BX27" s="54"/>
      <c r="BY27" s="54"/>
      <c r="BZ27" s="54"/>
      <c r="CA27" s="54"/>
      <c r="CB27" s="54"/>
      <c r="CC27" s="46"/>
      <c r="CD27" s="54"/>
      <c r="CE27" s="54"/>
      <c r="CF27" s="54"/>
      <c r="CG27" s="54"/>
      <c r="CH27" s="54"/>
      <c r="CI27" s="54"/>
      <c r="CJ27" s="66" t="str">
        <f t="shared" si="1"/>
        <v/>
      </c>
      <c r="CK27" s="64"/>
      <c r="CL27" s="131" t="s">
        <v>444</v>
      </c>
      <c r="CM27" s="45"/>
      <c r="CN27" s="44"/>
      <c r="CO27" s="53"/>
      <c r="CP27" s="53"/>
      <c r="CQ27" s="53"/>
      <c r="CR27" s="43"/>
      <c r="CS27" s="53"/>
      <c r="CT27" s="53"/>
      <c r="CU27" s="53"/>
      <c r="CV27" s="45"/>
      <c r="CW27" s="53"/>
      <c r="CX27" s="53"/>
      <c r="CY27" s="53"/>
      <c r="CZ27" s="43"/>
      <c r="DA27" s="53"/>
      <c r="DB27" s="53"/>
      <c r="DC27" s="53"/>
      <c r="DD27" s="45"/>
      <c r="DE27" s="53"/>
      <c r="DF27" s="53"/>
      <c r="DG27" s="53"/>
      <c r="DH27" s="43"/>
      <c r="DI27" s="53"/>
      <c r="DJ27" s="53"/>
      <c r="DK27" s="53"/>
      <c r="DL27" s="45"/>
      <c r="DM27" s="53"/>
      <c r="DN27" s="53"/>
      <c r="DO27" s="53"/>
      <c r="DP27" s="43"/>
      <c r="DQ27" s="53"/>
      <c r="DR27" s="53"/>
      <c r="DS27" s="53"/>
      <c r="DT27" s="45"/>
      <c r="DU27" s="53"/>
      <c r="DV27" s="53"/>
      <c r="DW27" s="53"/>
      <c r="DX27" s="43"/>
      <c r="DY27" s="53"/>
      <c r="DZ27" s="53"/>
      <c r="EA27" s="53"/>
      <c r="EB27" s="45"/>
      <c r="EC27" s="53"/>
      <c r="ED27" s="53"/>
      <c r="EE27" s="53"/>
      <c r="EF27" s="43"/>
      <c r="EG27" s="53"/>
      <c r="EH27" s="53"/>
      <c r="EI27" s="53"/>
      <c r="EJ27" s="45"/>
      <c r="EK27" s="53"/>
      <c r="EL27" s="53"/>
      <c r="EM27" s="191"/>
      <c r="EN27" s="54"/>
      <c r="EO27" s="104" t="e">
        <f>IF(#REF!="","",CONCATENATE(#REF!,")"))</f>
        <v>#REF!</v>
      </c>
      <c r="EP27" s="53"/>
      <c r="EQ27" s="53"/>
      <c r="ER27" s="53"/>
      <c r="ES27" s="53"/>
      <c r="ET27" s="53"/>
      <c r="EU27" s="63" t="str">
        <f t="shared" si="3"/>
        <v/>
      </c>
      <c r="EV27" s="54"/>
      <c r="EW27" s="133" t="s">
        <v>444</v>
      </c>
      <c r="EX27" s="140">
        <f t="shared" si="7"/>
        <v>0</v>
      </c>
      <c r="EY27" s="58"/>
      <c r="EZ27" s="58"/>
      <c r="FA27" s="58"/>
      <c r="FB27" s="58"/>
      <c r="FC27" s="47">
        <f t="shared" si="13"/>
        <v>0</v>
      </c>
      <c r="FD27" s="58"/>
      <c r="FE27" s="58"/>
      <c r="FF27" s="58"/>
      <c r="FG27" s="58"/>
      <c r="FH27" s="48">
        <f t="shared" si="14"/>
        <v>0</v>
      </c>
      <c r="FI27" s="58"/>
      <c r="FJ27" s="58"/>
      <c r="FK27" s="58"/>
      <c r="FL27" s="58"/>
      <c r="FM27" s="47">
        <f t="shared" si="15"/>
        <v>0</v>
      </c>
      <c r="FN27" s="58"/>
      <c r="FO27" s="58"/>
      <c r="FP27" s="58"/>
      <c r="FQ27" s="58"/>
      <c r="FR27" s="48">
        <f t="shared" si="8"/>
        <v>0</v>
      </c>
      <c r="FS27" s="58"/>
      <c r="FT27" s="58"/>
      <c r="FU27" s="58"/>
      <c r="FV27" s="58"/>
      <c r="FW27" s="121">
        <f t="shared" si="18"/>
        <v>0</v>
      </c>
      <c r="FX27" s="58"/>
      <c r="FY27" s="58"/>
      <c r="FZ27" s="58"/>
      <c r="GA27" s="58"/>
      <c r="GB27" s="207">
        <f t="shared" si="19"/>
        <v>0</v>
      </c>
      <c r="GC27" s="58"/>
      <c r="GD27" s="58"/>
      <c r="GE27" s="58"/>
      <c r="GF27" s="58"/>
      <c r="GG27" s="47">
        <f t="shared" si="9"/>
        <v>0</v>
      </c>
      <c r="GH27" s="58"/>
      <c r="GI27" s="58"/>
      <c r="GJ27" s="58"/>
      <c r="GK27" s="58"/>
      <c r="GL27" s="48">
        <f t="shared" si="10"/>
        <v>0</v>
      </c>
      <c r="GM27" s="58"/>
      <c r="GN27" s="58"/>
      <c r="GO27" s="58"/>
      <c r="GP27" s="58"/>
      <c r="GQ27" s="67" t="str">
        <f t="shared" si="11"/>
        <v/>
      </c>
      <c r="GR27" s="51"/>
      <c r="GS27" s="134" t="s">
        <v>444</v>
      </c>
      <c r="GT27" s="45"/>
      <c r="GU27" s="53"/>
      <c r="GV27" s="43"/>
      <c r="GW27" s="54"/>
      <c r="GX27" s="59"/>
      <c r="GY27" s="59"/>
      <c r="GZ27" s="54"/>
      <c r="HA27" s="54"/>
      <c r="HB27" s="45"/>
      <c r="HC27" s="60"/>
      <c r="HD27" s="60"/>
      <c r="HE27" s="60"/>
      <c r="HF27" s="109"/>
      <c r="HG27" s="65"/>
      <c r="HH27" s="45"/>
      <c r="HI27" s="65"/>
      <c r="HJ27" s="65"/>
      <c r="HK27" s="109"/>
      <c r="HL27" s="53"/>
      <c r="HM27" s="53"/>
      <c r="HN27" s="53"/>
      <c r="HO27" s="167"/>
      <c r="HP27" s="45"/>
      <c r="HQ27" s="60"/>
      <c r="HR27" s="60"/>
      <c r="HS27" s="115"/>
      <c r="HT27" s="43"/>
      <c r="HU27" s="60"/>
      <c r="HV27" s="104" t="str">
        <f t="shared" si="4"/>
        <v/>
      </c>
      <c r="HW27" s="53"/>
      <c r="HX27" s="115"/>
      <c r="HY27" s="104"/>
      <c r="HZ27" s="53"/>
      <c r="IA27" s="53"/>
      <c r="IB27" s="115"/>
      <c r="IC27" s="45"/>
      <c r="ID27" s="53"/>
      <c r="IE27" s="53"/>
      <c r="IF27" s="53"/>
      <c r="IG27" s="43"/>
      <c r="IH27" s="53"/>
      <c r="II27" s="53"/>
      <c r="IJ27" s="53"/>
      <c r="IK27" s="53"/>
      <c r="IL27" s="167"/>
      <c r="IM27" s="115"/>
      <c r="IN27" s="45"/>
      <c r="IO27" s="168"/>
      <c r="IP27" s="168"/>
      <c r="IQ27" s="43"/>
      <c r="IR27" s="53"/>
      <c r="IS27" s="53"/>
      <c r="IT27" s="53"/>
      <c r="IU27" s="53"/>
      <c r="IV27" s="53"/>
      <c r="IW27" s="167"/>
      <c r="IX27" s="42"/>
      <c r="IY27" s="41"/>
      <c r="IZ27" s="41"/>
      <c r="JA27" s="40"/>
      <c r="JB27" s="84" t="s">
        <v>434</v>
      </c>
    </row>
    <row r="28" spans="1:262">
      <c r="A28" s="85"/>
      <c r="B28" s="42" t="str">
        <f t="shared" si="6"/>
        <v/>
      </c>
      <c r="C28" s="56"/>
      <c r="D28" s="55"/>
      <c r="E28" s="53"/>
      <c r="F28" s="53"/>
      <c r="G28" s="53"/>
      <c r="H28" s="53"/>
      <c r="I28" s="53"/>
      <c r="J28" s="53"/>
      <c r="K28" s="53"/>
      <c r="L28" s="53"/>
      <c r="M28" s="53"/>
      <c r="N28" s="53"/>
      <c r="O28" s="53"/>
      <c r="P28" s="53"/>
      <c r="Q28" s="53"/>
      <c r="R28" s="53"/>
      <c r="S28" s="53"/>
      <c r="T28" s="53"/>
      <c r="U28" s="43"/>
      <c r="V28" s="53"/>
      <c r="W28" s="53"/>
      <c r="X28" s="53"/>
      <c r="Y28" s="45"/>
      <c r="Z28" s="54"/>
      <c r="AA28" s="53"/>
      <c r="AB28" s="53"/>
      <c r="AC28" s="43"/>
      <c r="AD28" s="54"/>
      <c r="AE28" s="63" t="str">
        <f t="shared" si="0"/>
        <v/>
      </c>
      <c r="AF28" s="54"/>
      <c r="AG28" s="54"/>
      <c r="AH28" s="54"/>
      <c r="AI28" s="53"/>
      <c r="AJ28" s="53"/>
      <c r="AK28" s="53"/>
      <c r="AL28" s="43"/>
      <c r="AM28" s="54"/>
      <c r="AN28" s="54"/>
      <c r="AO28" s="54"/>
      <c r="AP28" s="54"/>
      <c r="AQ28" s="54"/>
      <c r="AR28" s="54"/>
      <c r="AS28" s="54"/>
      <c r="AT28" s="54"/>
      <c r="AU28" s="54"/>
      <c r="AV28" s="115"/>
      <c r="AW28" s="43"/>
      <c r="AX28" s="53"/>
      <c r="AY28" s="53"/>
      <c r="AZ28" s="53"/>
      <c r="BA28" s="53"/>
      <c r="BB28" s="53"/>
      <c r="BC28" s="53"/>
      <c r="BD28" s="53"/>
      <c r="BE28" s="53"/>
      <c r="BF28" s="53"/>
      <c r="BG28" s="53"/>
      <c r="BH28" s="53"/>
      <c r="BI28" s="53"/>
      <c r="BJ28" s="53"/>
      <c r="BK28" s="53"/>
      <c r="BL28" s="53"/>
      <c r="BM28" s="53"/>
      <c r="BN28" s="53"/>
      <c r="BO28" s="53"/>
      <c r="BP28" s="53"/>
      <c r="BQ28" s="53"/>
      <c r="BR28" s="43"/>
      <c r="BS28" s="54"/>
      <c r="BT28" s="54"/>
      <c r="BU28" s="54"/>
      <c r="BV28" s="54"/>
      <c r="BW28" s="54"/>
      <c r="BX28" s="54"/>
      <c r="BY28" s="54"/>
      <c r="BZ28" s="54"/>
      <c r="CA28" s="54"/>
      <c r="CB28" s="54"/>
      <c r="CC28" s="46"/>
      <c r="CD28" s="54"/>
      <c r="CE28" s="54"/>
      <c r="CF28" s="54"/>
      <c r="CG28" s="54"/>
      <c r="CH28" s="54"/>
      <c r="CI28" s="54"/>
      <c r="CJ28" s="66" t="str">
        <f t="shared" si="1"/>
        <v/>
      </c>
      <c r="CK28" s="64"/>
      <c r="CL28" s="131" t="s">
        <v>444</v>
      </c>
      <c r="CM28" s="45"/>
      <c r="CN28" s="44"/>
      <c r="CO28" s="53"/>
      <c r="CP28" s="53"/>
      <c r="CQ28" s="53"/>
      <c r="CR28" s="43"/>
      <c r="CS28" s="53"/>
      <c r="CT28" s="53"/>
      <c r="CU28" s="53"/>
      <c r="CV28" s="45"/>
      <c r="CW28" s="53"/>
      <c r="CX28" s="53"/>
      <c r="CY28" s="53"/>
      <c r="CZ28" s="43"/>
      <c r="DA28" s="53"/>
      <c r="DB28" s="53"/>
      <c r="DC28" s="53"/>
      <c r="DD28" s="45"/>
      <c r="DE28" s="53"/>
      <c r="DF28" s="53"/>
      <c r="DG28" s="53"/>
      <c r="DH28" s="43"/>
      <c r="DI28" s="53"/>
      <c r="DJ28" s="53"/>
      <c r="DK28" s="53"/>
      <c r="DL28" s="45"/>
      <c r="DM28" s="53"/>
      <c r="DN28" s="53"/>
      <c r="DO28" s="53"/>
      <c r="DP28" s="43"/>
      <c r="DQ28" s="53"/>
      <c r="DR28" s="53"/>
      <c r="DS28" s="53"/>
      <c r="DT28" s="45"/>
      <c r="DU28" s="53"/>
      <c r="DV28" s="53"/>
      <c r="DW28" s="53"/>
      <c r="DX28" s="43"/>
      <c r="DY28" s="53"/>
      <c r="DZ28" s="53"/>
      <c r="EA28" s="53"/>
      <c r="EB28" s="45"/>
      <c r="EC28" s="53"/>
      <c r="ED28" s="53"/>
      <c r="EE28" s="53"/>
      <c r="EF28" s="43"/>
      <c r="EG28" s="53"/>
      <c r="EH28" s="53"/>
      <c r="EI28" s="53"/>
      <c r="EJ28" s="45"/>
      <c r="EK28" s="53"/>
      <c r="EL28" s="53"/>
      <c r="EM28" s="191" t="str">
        <f>IF(A28="","",CONCATENATE(A28,")"))</f>
        <v/>
      </c>
      <c r="EN28" s="54"/>
      <c r="EO28" s="104" t="e">
        <f>IF(#REF!="","",CONCATENATE(#REF!,")"))</f>
        <v>#REF!</v>
      </c>
      <c r="EP28" s="53"/>
      <c r="EQ28" s="53"/>
      <c r="ER28" s="53"/>
      <c r="ES28" s="53"/>
      <c r="ET28" s="53"/>
      <c r="EU28" s="63" t="str">
        <f t="shared" si="3"/>
        <v/>
      </c>
      <c r="EV28" s="54"/>
      <c r="EW28" s="133" t="s">
        <v>444</v>
      </c>
      <c r="EX28" s="140">
        <f t="shared" si="7"/>
        <v>0</v>
      </c>
      <c r="EY28" s="58"/>
      <c r="EZ28" s="58"/>
      <c r="FA28" s="58"/>
      <c r="FB28" s="58"/>
      <c r="FC28" s="47">
        <f t="shared" si="13"/>
        <v>0</v>
      </c>
      <c r="FD28" s="58"/>
      <c r="FE28" s="58"/>
      <c r="FF28" s="58"/>
      <c r="FG28" s="58"/>
      <c r="FH28" s="48">
        <f t="shared" si="14"/>
        <v>0</v>
      </c>
      <c r="FI28" s="58"/>
      <c r="FJ28" s="58"/>
      <c r="FK28" s="58"/>
      <c r="FL28" s="58"/>
      <c r="FM28" s="47">
        <f t="shared" si="15"/>
        <v>0</v>
      </c>
      <c r="FN28" s="58"/>
      <c r="FO28" s="58"/>
      <c r="FP28" s="58"/>
      <c r="FQ28" s="58"/>
      <c r="FR28" s="48">
        <f t="shared" si="8"/>
        <v>0</v>
      </c>
      <c r="FS28" s="58"/>
      <c r="FT28" s="58"/>
      <c r="FU28" s="58"/>
      <c r="FV28" s="58"/>
      <c r="FW28" s="121">
        <f t="shared" si="18"/>
        <v>0</v>
      </c>
      <c r="FX28" s="58"/>
      <c r="FY28" s="58"/>
      <c r="FZ28" s="58"/>
      <c r="GA28" s="58"/>
      <c r="GB28" s="207">
        <f t="shared" si="19"/>
        <v>0</v>
      </c>
      <c r="GC28" s="58"/>
      <c r="GD28" s="58"/>
      <c r="GE28" s="58"/>
      <c r="GF28" s="58"/>
      <c r="GG28" s="47">
        <f t="shared" si="9"/>
        <v>0</v>
      </c>
      <c r="GH28" s="58"/>
      <c r="GI28" s="58"/>
      <c r="GJ28" s="58"/>
      <c r="GK28" s="58"/>
      <c r="GL28" s="48">
        <f t="shared" si="10"/>
        <v>0</v>
      </c>
      <c r="GM28" s="58"/>
      <c r="GN28" s="58"/>
      <c r="GO28" s="58"/>
      <c r="GP28" s="58"/>
      <c r="GQ28" s="67" t="str">
        <f t="shared" si="11"/>
        <v/>
      </c>
      <c r="GR28" s="51"/>
      <c r="GS28" s="134" t="s">
        <v>444</v>
      </c>
      <c r="GT28" s="45"/>
      <c r="GU28" s="53"/>
      <c r="GV28" s="43"/>
      <c r="GW28" s="54"/>
      <c r="GX28" s="59"/>
      <c r="GY28" s="59"/>
      <c r="GZ28" s="54"/>
      <c r="HA28" s="54"/>
      <c r="HB28" s="45"/>
      <c r="HC28" s="60"/>
      <c r="HD28" s="60"/>
      <c r="HE28" s="60"/>
      <c r="HF28" s="109"/>
      <c r="HG28" s="65"/>
      <c r="HH28" s="45"/>
      <c r="HI28" s="65"/>
      <c r="HJ28" s="65"/>
      <c r="HK28" s="109"/>
      <c r="HL28" s="53"/>
      <c r="HM28" s="53"/>
      <c r="HN28" s="53"/>
      <c r="HO28" s="167"/>
      <c r="HP28" s="45"/>
      <c r="HQ28" s="60"/>
      <c r="HR28" s="60"/>
      <c r="HS28" s="115"/>
      <c r="HT28" s="43"/>
      <c r="HU28" s="60"/>
      <c r="HV28" s="104" t="str">
        <f t="shared" si="4"/>
        <v/>
      </c>
      <c r="HW28" s="53"/>
      <c r="HX28" s="115"/>
      <c r="HY28" s="104" t="str">
        <f t="shared" si="12"/>
        <v/>
      </c>
      <c r="HZ28" s="53"/>
      <c r="IA28" s="53"/>
      <c r="IB28" s="115"/>
      <c r="IC28" s="45"/>
      <c r="ID28" s="53"/>
      <c r="IE28" s="53"/>
      <c r="IF28" s="53"/>
      <c r="IG28" s="43"/>
      <c r="IH28" s="53"/>
      <c r="II28" s="53"/>
      <c r="IJ28" s="53"/>
      <c r="IK28" s="53"/>
      <c r="IL28" s="167"/>
      <c r="IM28" s="115"/>
      <c r="IN28" s="45"/>
      <c r="IO28" s="168"/>
      <c r="IP28" s="168"/>
      <c r="IQ28" s="43"/>
      <c r="IR28" s="53"/>
      <c r="IS28" s="53"/>
      <c r="IT28" s="53"/>
      <c r="IU28" s="53"/>
      <c r="IV28" s="53"/>
      <c r="IW28" s="167"/>
      <c r="IX28" s="42">
        <f>J28+K28</f>
        <v>0</v>
      </c>
      <c r="IY28" s="41"/>
      <c r="IZ28" s="41"/>
      <c r="JA28" s="40"/>
      <c r="JB28" s="84" t="s">
        <v>434</v>
      </c>
    </row>
    <row r="29" spans="1:262">
      <c r="A29" s="85"/>
      <c r="B29" s="42" t="str">
        <f t="shared" si="6"/>
        <v/>
      </c>
      <c r="C29" s="56"/>
      <c r="D29" s="55"/>
      <c r="E29" s="53"/>
      <c r="F29" s="53"/>
      <c r="G29" s="53"/>
      <c r="H29" s="53"/>
      <c r="I29" s="53"/>
      <c r="J29" s="53"/>
      <c r="K29" s="53"/>
      <c r="L29" s="53"/>
      <c r="M29" s="53"/>
      <c r="N29" s="53"/>
      <c r="O29" s="53"/>
      <c r="P29" s="53"/>
      <c r="Q29" s="53"/>
      <c r="R29" s="53"/>
      <c r="S29" s="53"/>
      <c r="T29" s="53"/>
      <c r="U29" s="43"/>
      <c r="V29" s="53"/>
      <c r="W29" s="53"/>
      <c r="X29" s="53"/>
      <c r="Y29" s="45"/>
      <c r="Z29" s="54"/>
      <c r="AA29" s="53"/>
      <c r="AB29" s="53"/>
      <c r="AC29" s="43"/>
      <c r="AD29" s="54"/>
      <c r="AE29" s="63" t="str">
        <f t="shared" si="0"/>
        <v/>
      </c>
      <c r="AF29" s="54"/>
      <c r="AG29" s="54"/>
      <c r="AH29" s="54"/>
      <c r="AI29" s="53"/>
      <c r="AJ29" s="53"/>
      <c r="AK29" s="53"/>
      <c r="AL29" s="43"/>
      <c r="AM29" s="54"/>
      <c r="AN29" s="54"/>
      <c r="AO29" s="54"/>
      <c r="AP29" s="54"/>
      <c r="AQ29" s="54"/>
      <c r="AR29" s="54"/>
      <c r="AS29" s="54"/>
      <c r="AT29" s="54"/>
      <c r="AU29" s="54"/>
      <c r="AV29" s="115"/>
      <c r="AW29" s="43"/>
      <c r="AX29" s="53"/>
      <c r="AY29" s="53"/>
      <c r="AZ29" s="53"/>
      <c r="BA29" s="53"/>
      <c r="BB29" s="53"/>
      <c r="BC29" s="53"/>
      <c r="BD29" s="53"/>
      <c r="BE29" s="53"/>
      <c r="BF29" s="53"/>
      <c r="BG29" s="53"/>
      <c r="BH29" s="53"/>
      <c r="BI29" s="53"/>
      <c r="BJ29" s="53"/>
      <c r="BK29" s="53"/>
      <c r="BL29" s="53"/>
      <c r="BM29" s="53"/>
      <c r="BN29" s="53"/>
      <c r="BO29" s="53"/>
      <c r="BP29" s="53"/>
      <c r="BQ29" s="53"/>
      <c r="BR29" s="43"/>
      <c r="BS29" s="54"/>
      <c r="BT29" s="54"/>
      <c r="BU29" s="54"/>
      <c r="BV29" s="54"/>
      <c r="BW29" s="54"/>
      <c r="BX29" s="54"/>
      <c r="BY29" s="54"/>
      <c r="BZ29" s="54"/>
      <c r="CA29" s="54"/>
      <c r="CB29" s="54"/>
      <c r="CC29" s="46"/>
      <c r="CD29" s="54"/>
      <c r="CE29" s="54"/>
      <c r="CF29" s="54"/>
      <c r="CG29" s="54"/>
      <c r="CH29" s="54"/>
      <c r="CI29" s="54"/>
      <c r="CJ29" s="66" t="str">
        <f t="shared" si="1"/>
        <v/>
      </c>
      <c r="CK29" s="64"/>
      <c r="CL29" s="131" t="s">
        <v>444</v>
      </c>
      <c r="CM29" s="45"/>
      <c r="CN29" s="44"/>
      <c r="CO29" s="53"/>
      <c r="CP29" s="53"/>
      <c r="CQ29" s="53"/>
      <c r="CR29" s="43"/>
      <c r="CS29" s="53"/>
      <c r="CT29" s="53"/>
      <c r="CU29" s="53"/>
      <c r="CV29" s="45"/>
      <c r="CW29" s="53"/>
      <c r="CX29" s="53"/>
      <c r="CY29" s="53"/>
      <c r="CZ29" s="43"/>
      <c r="DA29" s="53"/>
      <c r="DB29" s="53"/>
      <c r="DC29" s="53"/>
      <c r="DD29" s="45"/>
      <c r="DE29" s="53"/>
      <c r="DF29" s="53"/>
      <c r="DG29" s="53"/>
      <c r="DH29" s="43"/>
      <c r="DI29" s="53"/>
      <c r="DJ29" s="53"/>
      <c r="DK29" s="53"/>
      <c r="DL29" s="45"/>
      <c r="DM29" s="53"/>
      <c r="DN29" s="53"/>
      <c r="DO29" s="53"/>
      <c r="DP29" s="43"/>
      <c r="DQ29" s="53"/>
      <c r="DR29" s="53"/>
      <c r="DS29" s="53"/>
      <c r="DT29" s="45"/>
      <c r="DU29" s="53"/>
      <c r="DV29" s="53"/>
      <c r="DW29" s="53"/>
      <c r="DX29" s="43"/>
      <c r="DY29" s="53"/>
      <c r="DZ29" s="53"/>
      <c r="EA29" s="53"/>
      <c r="EB29" s="45"/>
      <c r="EC29" s="53"/>
      <c r="ED29" s="53"/>
      <c r="EE29" s="53"/>
      <c r="EF29" s="43"/>
      <c r="EG29" s="53"/>
      <c r="EH29" s="53"/>
      <c r="EI29" s="53"/>
      <c r="EJ29" s="45"/>
      <c r="EK29" s="53"/>
      <c r="EL29" s="53"/>
      <c r="EM29" s="191" t="str">
        <f>IF(A29="","",CONCATENATE(A29,")"))</f>
        <v/>
      </c>
      <c r="EN29" s="54"/>
      <c r="EO29" s="104" t="e">
        <f>IF(#REF!="","",CONCATENATE(#REF!,")"))</f>
        <v>#REF!</v>
      </c>
      <c r="EP29" s="53"/>
      <c r="EQ29" s="53"/>
      <c r="ER29" s="53"/>
      <c r="ES29" s="53"/>
      <c r="ET29" s="53"/>
      <c r="EU29" s="63" t="str">
        <f t="shared" si="3"/>
        <v/>
      </c>
      <c r="EV29" s="54"/>
      <c r="EW29" s="133" t="s">
        <v>444</v>
      </c>
      <c r="EX29" s="140">
        <f t="shared" si="7"/>
        <v>0</v>
      </c>
      <c r="EY29" s="58"/>
      <c r="EZ29" s="58"/>
      <c r="FA29" s="58"/>
      <c r="FB29" s="58"/>
      <c r="FC29" s="47">
        <f t="shared" si="13"/>
        <v>0</v>
      </c>
      <c r="FD29" s="58"/>
      <c r="FE29" s="58"/>
      <c r="FF29" s="58"/>
      <c r="FG29" s="58"/>
      <c r="FH29" s="48">
        <f t="shared" si="14"/>
        <v>0</v>
      </c>
      <c r="FI29" s="58"/>
      <c r="FJ29" s="58"/>
      <c r="FK29" s="58"/>
      <c r="FL29" s="58"/>
      <c r="FM29" s="47">
        <f t="shared" si="15"/>
        <v>0</v>
      </c>
      <c r="FN29" s="58"/>
      <c r="FO29" s="58"/>
      <c r="FP29" s="58"/>
      <c r="FQ29" s="58"/>
      <c r="FR29" s="48">
        <f t="shared" si="8"/>
        <v>0</v>
      </c>
      <c r="FS29" s="58"/>
      <c r="FT29" s="58"/>
      <c r="FU29" s="58"/>
      <c r="FV29" s="58"/>
      <c r="FW29" s="121">
        <f t="shared" si="18"/>
        <v>0</v>
      </c>
      <c r="FX29" s="58"/>
      <c r="FY29" s="58"/>
      <c r="FZ29" s="58"/>
      <c r="GA29" s="58"/>
      <c r="GB29" s="207">
        <f t="shared" si="19"/>
        <v>0</v>
      </c>
      <c r="GC29" s="58"/>
      <c r="GD29" s="58"/>
      <c r="GE29" s="58"/>
      <c r="GF29" s="58"/>
      <c r="GG29" s="47">
        <f t="shared" si="9"/>
        <v>0</v>
      </c>
      <c r="GH29" s="58"/>
      <c r="GI29" s="58"/>
      <c r="GJ29" s="58"/>
      <c r="GK29" s="58"/>
      <c r="GL29" s="48">
        <f t="shared" si="10"/>
        <v>0</v>
      </c>
      <c r="GM29" s="58"/>
      <c r="GN29" s="58"/>
      <c r="GO29" s="58"/>
      <c r="GP29" s="58"/>
      <c r="GQ29" s="67" t="str">
        <f t="shared" si="11"/>
        <v/>
      </c>
      <c r="GR29" s="51"/>
      <c r="GS29" s="134" t="s">
        <v>444</v>
      </c>
      <c r="GT29" s="45"/>
      <c r="GU29" s="53"/>
      <c r="GV29" s="43"/>
      <c r="GW29" s="54"/>
      <c r="GX29" s="59"/>
      <c r="GY29" s="59"/>
      <c r="GZ29" s="54"/>
      <c r="HA29" s="54"/>
      <c r="HB29" s="45"/>
      <c r="HC29" s="60"/>
      <c r="HD29" s="60"/>
      <c r="HE29" s="60"/>
      <c r="HF29" s="109"/>
      <c r="HG29" s="65"/>
      <c r="HH29" s="45"/>
      <c r="HI29" s="65"/>
      <c r="HJ29" s="65"/>
      <c r="HK29" s="109"/>
      <c r="HL29" s="53"/>
      <c r="HM29" s="53"/>
      <c r="HN29" s="53"/>
      <c r="HO29" s="167"/>
      <c r="HP29" s="45"/>
      <c r="HQ29" s="60"/>
      <c r="HR29" s="60"/>
      <c r="HS29" s="115"/>
      <c r="HT29" s="43"/>
      <c r="HU29" s="60"/>
      <c r="HV29" s="104" t="str">
        <f t="shared" si="4"/>
        <v/>
      </c>
      <c r="HW29" s="53"/>
      <c r="HX29" s="115"/>
      <c r="HY29" s="104" t="str">
        <f t="shared" si="12"/>
        <v/>
      </c>
      <c r="HZ29" s="53"/>
      <c r="IA29" s="53"/>
      <c r="IB29" s="115"/>
      <c r="IC29" s="45"/>
      <c r="ID29" s="53"/>
      <c r="IE29" s="53"/>
      <c r="IF29" s="53"/>
      <c r="IG29" s="43"/>
      <c r="IH29" s="53"/>
      <c r="II29" s="53"/>
      <c r="IJ29" s="53"/>
      <c r="IK29" s="53"/>
      <c r="IL29" s="167"/>
      <c r="IM29" s="115"/>
      <c r="IN29" s="45"/>
      <c r="IO29" s="168"/>
      <c r="IP29" s="168"/>
      <c r="IQ29" s="43"/>
      <c r="IR29" s="53"/>
      <c r="IS29" s="53"/>
      <c r="IT29" s="53"/>
      <c r="IU29" s="53"/>
      <c r="IV29" s="53"/>
      <c r="IW29" s="167"/>
      <c r="IX29" s="42">
        <f>J29+K29</f>
        <v>0</v>
      </c>
      <c r="IY29" s="41"/>
      <c r="IZ29" s="41"/>
      <c r="JA29" s="40"/>
      <c r="JB29" s="84" t="s">
        <v>434</v>
      </c>
    </row>
    <row r="30" spans="1:262">
      <c r="A30" s="85"/>
      <c r="B30" s="42" t="str">
        <f t="shared" si="6"/>
        <v/>
      </c>
      <c r="C30" s="56"/>
      <c r="D30" s="55"/>
      <c r="E30" s="53"/>
      <c r="F30" s="53"/>
      <c r="G30" s="53"/>
      <c r="H30" s="53"/>
      <c r="I30" s="53"/>
      <c r="J30" s="53"/>
      <c r="K30" s="53"/>
      <c r="L30" s="53"/>
      <c r="M30" s="53"/>
      <c r="N30" s="53"/>
      <c r="O30" s="53"/>
      <c r="P30" s="53"/>
      <c r="Q30" s="53"/>
      <c r="R30" s="53"/>
      <c r="S30" s="53"/>
      <c r="T30" s="53"/>
      <c r="U30" s="43"/>
      <c r="V30" s="53"/>
      <c r="W30" s="53"/>
      <c r="X30" s="53"/>
      <c r="Y30" s="45"/>
      <c r="Z30" s="54"/>
      <c r="AA30" s="53"/>
      <c r="AB30" s="53"/>
      <c r="AC30" s="43"/>
      <c r="AD30" s="54"/>
      <c r="AE30" s="63" t="str">
        <f t="shared" si="0"/>
        <v/>
      </c>
      <c r="AF30" s="54"/>
      <c r="AG30" s="54"/>
      <c r="AH30" s="54"/>
      <c r="AI30" s="53"/>
      <c r="AJ30" s="53"/>
      <c r="AK30" s="53"/>
      <c r="AL30" s="43"/>
      <c r="AM30" s="54"/>
      <c r="AN30" s="54"/>
      <c r="AO30" s="54"/>
      <c r="AP30" s="54"/>
      <c r="AQ30" s="54"/>
      <c r="AR30" s="54"/>
      <c r="AS30" s="54"/>
      <c r="AT30" s="54"/>
      <c r="AU30" s="54"/>
      <c r="AV30" s="115"/>
      <c r="AW30" s="43"/>
      <c r="AX30" s="53"/>
      <c r="AY30" s="53"/>
      <c r="AZ30" s="53"/>
      <c r="BA30" s="53"/>
      <c r="BB30" s="53"/>
      <c r="BC30" s="53"/>
      <c r="BD30" s="53"/>
      <c r="BE30" s="53"/>
      <c r="BF30" s="53"/>
      <c r="BG30" s="53"/>
      <c r="BH30" s="53"/>
      <c r="BI30" s="53"/>
      <c r="BJ30" s="53"/>
      <c r="BK30" s="53"/>
      <c r="BL30" s="53"/>
      <c r="BM30" s="53"/>
      <c r="BN30" s="53"/>
      <c r="BO30" s="53"/>
      <c r="BP30" s="53"/>
      <c r="BQ30" s="53"/>
      <c r="BR30" s="43"/>
      <c r="BS30" s="54"/>
      <c r="BT30" s="54"/>
      <c r="BU30" s="54"/>
      <c r="BV30" s="54"/>
      <c r="BW30" s="54"/>
      <c r="BX30" s="54"/>
      <c r="BY30" s="54"/>
      <c r="BZ30" s="54"/>
      <c r="CA30" s="54"/>
      <c r="CB30" s="54"/>
      <c r="CC30" s="46"/>
      <c r="CD30" s="54"/>
      <c r="CE30" s="54"/>
      <c r="CF30" s="54"/>
      <c r="CG30" s="54"/>
      <c r="CH30" s="54"/>
      <c r="CI30" s="54"/>
      <c r="CJ30" s="66" t="str">
        <f t="shared" si="1"/>
        <v/>
      </c>
      <c r="CK30" s="64"/>
      <c r="CL30" s="131" t="s">
        <v>444</v>
      </c>
      <c r="CM30" s="45"/>
      <c r="CN30" s="44"/>
      <c r="CO30" s="53"/>
      <c r="CP30" s="53"/>
      <c r="CQ30" s="53"/>
      <c r="CR30" s="43"/>
      <c r="CS30" s="53"/>
      <c r="CT30" s="53"/>
      <c r="CU30" s="53"/>
      <c r="CV30" s="45"/>
      <c r="CW30" s="53"/>
      <c r="CX30" s="53"/>
      <c r="CY30" s="53"/>
      <c r="CZ30" s="43"/>
      <c r="DA30" s="53"/>
      <c r="DB30" s="53"/>
      <c r="DC30" s="53"/>
      <c r="DD30" s="45"/>
      <c r="DE30" s="53"/>
      <c r="DF30" s="53"/>
      <c r="DG30" s="53"/>
      <c r="DH30" s="43"/>
      <c r="DI30" s="53"/>
      <c r="DJ30" s="53"/>
      <c r="DK30" s="53"/>
      <c r="DL30" s="45"/>
      <c r="DM30" s="53"/>
      <c r="DN30" s="53"/>
      <c r="DO30" s="53"/>
      <c r="DP30" s="43"/>
      <c r="DQ30" s="53"/>
      <c r="DR30" s="53"/>
      <c r="DS30" s="53"/>
      <c r="DT30" s="45"/>
      <c r="DU30" s="53"/>
      <c r="DV30" s="53"/>
      <c r="DW30" s="53"/>
      <c r="DX30" s="43"/>
      <c r="DY30" s="53"/>
      <c r="DZ30" s="53"/>
      <c r="EA30" s="53"/>
      <c r="EB30" s="45"/>
      <c r="EC30" s="53"/>
      <c r="ED30" s="53"/>
      <c r="EE30" s="53"/>
      <c r="EF30" s="43"/>
      <c r="EG30" s="53"/>
      <c r="EH30" s="53"/>
      <c r="EI30" s="53"/>
      <c r="EJ30" s="45"/>
      <c r="EK30" s="53"/>
      <c r="EL30" s="53"/>
      <c r="EM30" s="191" t="str">
        <f>IF(A30="","",CONCATENATE(A30,")"))</f>
        <v/>
      </c>
      <c r="EN30" s="54"/>
      <c r="EO30" s="104" t="e">
        <f>IF(#REF!="","",CONCATENATE(#REF!,")"))</f>
        <v>#REF!</v>
      </c>
      <c r="EP30" s="53"/>
      <c r="EQ30" s="53"/>
      <c r="ER30" s="53"/>
      <c r="ES30" s="53"/>
      <c r="ET30" s="53"/>
      <c r="EU30" s="63" t="str">
        <f t="shared" si="3"/>
        <v/>
      </c>
      <c r="EV30" s="54"/>
      <c r="EW30" s="133" t="s">
        <v>444</v>
      </c>
      <c r="EX30" s="140">
        <f t="shared" si="7"/>
        <v>0</v>
      </c>
      <c r="EY30" s="58"/>
      <c r="EZ30" s="58"/>
      <c r="FA30" s="58"/>
      <c r="FB30" s="58"/>
      <c r="FC30" s="47">
        <f t="shared" si="13"/>
        <v>0</v>
      </c>
      <c r="FD30" s="58"/>
      <c r="FE30" s="58"/>
      <c r="FF30" s="58"/>
      <c r="FG30" s="58"/>
      <c r="FH30" s="48">
        <f t="shared" si="14"/>
        <v>0</v>
      </c>
      <c r="FI30" s="58"/>
      <c r="FJ30" s="58"/>
      <c r="FK30" s="58"/>
      <c r="FL30" s="58"/>
      <c r="FM30" s="47">
        <f t="shared" si="15"/>
        <v>0</v>
      </c>
      <c r="FN30" s="58"/>
      <c r="FO30" s="58"/>
      <c r="FP30" s="58"/>
      <c r="FQ30" s="58"/>
      <c r="FR30" s="48">
        <f t="shared" si="8"/>
        <v>0</v>
      </c>
      <c r="FS30" s="58"/>
      <c r="FT30" s="58"/>
      <c r="FU30" s="58"/>
      <c r="FV30" s="58"/>
      <c r="FW30" s="121">
        <f t="shared" si="18"/>
        <v>0</v>
      </c>
      <c r="FX30" s="58"/>
      <c r="FY30" s="58"/>
      <c r="FZ30" s="58"/>
      <c r="GA30" s="58"/>
      <c r="GB30" s="207">
        <f t="shared" si="19"/>
        <v>0</v>
      </c>
      <c r="GC30" s="58"/>
      <c r="GD30" s="58"/>
      <c r="GE30" s="58"/>
      <c r="GF30" s="58"/>
      <c r="GG30" s="47">
        <f t="shared" si="9"/>
        <v>0</v>
      </c>
      <c r="GH30" s="58"/>
      <c r="GI30" s="58"/>
      <c r="GJ30" s="58"/>
      <c r="GK30" s="58"/>
      <c r="GL30" s="48">
        <f t="shared" si="10"/>
        <v>0</v>
      </c>
      <c r="GM30" s="58"/>
      <c r="GN30" s="58"/>
      <c r="GO30" s="58"/>
      <c r="GP30" s="58"/>
      <c r="GQ30" s="67" t="str">
        <f t="shared" si="11"/>
        <v/>
      </c>
      <c r="GR30" s="51"/>
      <c r="GS30" s="134" t="s">
        <v>444</v>
      </c>
      <c r="GT30" s="45"/>
      <c r="GU30" s="53"/>
      <c r="GV30" s="43"/>
      <c r="GW30" s="54"/>
      <c r="GX30" s="59"/>
      <c r="GY30" s="59"/>
      <c r="GZ30" s="54"/>
      <c r="HA30" s="54"/>
      <c r="HB30" s="45"/>
      <c r="HC30" s="60"/>
      <c r="HD30" s="60"/>
      <c r="HE30" s="60"/>
      <c r="HF30" s="109"/>
      <c r="HG30" s="65"/>
      <c r="HH30" s="45"/>
      <c r="HI30" s="65"/>
      <c r="HJ30" s="65"/>
      <c r="HK30" s="109"/>
      <c r="HL30" s="53"/>
      <c r="HM30" s="53"/>
      <c r="HN30" s="53"/>
      <c r="HO30" s="167"/>
      <c r="HP30" s="45"/>
      <c r="HQ30" s="60"/>
      <c r="HR30" s="60"/>
      <c r="HS30" s="115"/>
      <c r="HT30" s="43"/>
      <c r="HU30" s="60"/>
      <c r="HV30" s="104" t="str">
        <f t="shared" si="4"/>
        <v/>
      </c>
      <c r="HW30" s="53"/>
      <c r="HX30" s="115"/>
      <c r="HY30" s="104" t="str">
        <f t="shared" si="12"/>
        <v/>
      </c>
      <c r="HZ30" s="53"/>
      <c r="IA30" s="53"/>
      <c r="IB30" s="115"/>
      <c r="IC30" s="45"/>
      <c r="ID30" s="53"/>
      <c r="IE30" s="53"/>
      <c r="IF30" s="53"/>
      <c r="IG30" s="43"/>
      <c r="IH30" s="53"/>
      <c r="II30" s="53"/>
      <c r="IJ30" s="53"/>
      <c r="IK30" s="53"/>
      <c r="IL30" s="167"/>
      <c r="IM30" s="115"/>
      <c r="IN30" s="45"/>
      <c r="IO30" s="168"/>
      <c r="IP30" s="168"/>
      <c r="IQ30" s="43"/>
      <c r="IR30" s="53"/>
      <c r="IS30" s="53"/>
      <c r="IT30" s="53"/>
      <c r="IU30" s="53"/>
      <c r="IV30" s="53"/>
      <c r="IW30" s="167"/>
      <c r="IX30" s="42">
        <f>J30+K30</f>
        <v>0</v>
      </c>
      <c r="IY30" s="41"/>
      <c r="IZ30" s="41"/>
      <c r="JA30" s="40"/>
      <c r="JB30" s="84" t="s">
        <v>434</v>
      </c>
    </row>
    <row r="31" spans="1:262">
      <c r="A31" s="85"/>
      <c r="B31" s="42" t="str">
        <f t="shared" si="6"/>
        <v/>
      </c>
      <c r="C31" s="56"/>
      <c r="D31" s="55"/>
      <c r="E31" s="53"/>
      <c r="F31" s="53"/>
      <c r="G31" s="53"/>
      <c r="H31" s="53"/>
      <c r="I31" s="53"/>
      <c r="J31" s="53"/>
      <c r="K31" s="53"/>
      <c r="L31" s="53"/>
      <c r="M31" s="53"/>
      <c r="N31" s="53"/>
      <c r="O31" s="53"/>
      <c r="P31" s="53"/>
      <c r="Q31" s="53"/>
      <c r="R31" s="53"/>
      <c r="S31" s="53"/>
      <c r="T31" s="53"/>
      <c r="U31" s="43"/>
      <c r="V31" s="53"/>
      <c r="W31" s="53"/>
      <c r="X31" s="53"/>
      <c r="Y31" s="45"/>
      <c r="Z31" s="54"/>
      <c r="AA31" s="53"/>
      <c r="AB31" s="53"/>
      <c r="AC31" s="43"/>
      <c r="AD31" s="54"/>
      <c r="AE31" s="63" t="str">
        <f t="shared" si="0"/>
        <v/>
      </c>
      <c r="AF31" s="54"/>
      <c r="AG31" s="54"/>
      <c r="AH31" s="54"/>
      <c r="AI31" s="53"/>
      <c r="AJ31" s="53"/>
      <c r="AK31" s="53"/>
      <c r="AL31" s="43"/>
      <c r="AM31" s="54"/>
      <c r="AN31" s="54"/>
      <c r="AO31" s="54"/>
      <c r="AP31" s="54"/>
      <c r="AQ31" s="54"/>
      <c r="AR31" s="54"/>
      <c r="AS31" s="54"/>
      <c r="AT31" s="54"/>
      <c r="AU31" s="54"/>
      <c r="AV31" s="115"/>
      <c r="AW31" s="43"/>
      <c r="AX31" s="53"/>
      <c r="AY31" s="53"/>
      <c r="AZ31" s="53"/>
      <c r="BA31" s="53"/>
      <c r="BB31" s="53"/>
      <c r="BC31" s="53"/>
      <c r="BD31" s="53"/>
      <c r="BE31" s="53"/>
      <c r="BF31" s="53"/>
      <c r="BG31" s="53"/>
      <c r="BH31" s="53"/>
      <c r="BI31" s="53"/>
      <c r="BJ31" s="53"/>
      <c r="BK31" s="53"/>
      <c r="BL31" s="53"/>
      <c r="BM31" s="53"/>
      <c r="BN31" s="53"/>
      <c r="BO31" s="53"/>
      <c r="BP31" s="53"/>
      <c r="BQ31" s="53"/>
      <c r="BR31" s="43"/>
      <c r="BS31" s="54"/>
      <c r="BT31" s="54"/>
      <c r="BU31" s="54"/>
      <c r="BV31" s="54"/>
      <c r="BW31" s="54"/>
      <c r="BX31" s="54"/>
      <c r="BY31" s="54"/>
      <c r="BZ31" s="54"/>
      <c r="CA31" s="54"/>
      <c r="CB31" s="54"/>
      <c r="CC31" s="46"/>
      <c r="CD31" s="54"/>
      <c r="CE31" s="54"/>
      <c r="CF31" s="54"/>
      <c r="CG31" s="54"/>
      <c r="CH31" s="54"/>
      <c r="CI31" s="54"/>
      <c r="CJ31" s="66" t="str">
        <f t="shared" si="1"/>
        <v/>
      </c>
      <c r="CK31" s="64"/>
      <c r="CL31" s="131" t="s">
        <v>444</v>
      </c>
      <c r="CM31" s="45"/>
      <c r="CN31" s="44"/>
      <c r="CO31" s="53"/>
      <c r="CP31" s="53"/>
      <c r="CQ31" s="53"/>
      <c r="CR31" s="43"/>
      <c r="CS31" s="53"/>
      <c r="CT31" s="53"/>
      <c r="CU31" s="53"/>
      <c r="CV31" s="45"/>
      <c r="CW31" s="53"/>
      <c r="CX31" s="53"/>
      <c r="CY31" s="53"/>
      <c r="CZ31" s="43"/>
      <c r="DA31" s="53"/>
      <c r="DB31" s="53"/>
      <c r="DC31" s="53"/>
      <c r="DD31" s="45"/>
      <c r="DE31" s="53"/>
      <c r="DF31" s="53"/>
      <c r="DG31" s="53"/>
      <c r="DH31" s="43"/>
      <c r="DI31" s="53"/>
      <c r="DJ31" s="53"/>
      <c r="DK31" s="53"/>
      <c r="DL31" s="45"/>
      <c r="DM31" s="53"/>
      <c r="DN31" s="53"/>
      <c r="DO31" s="53"/>
      <c r="DP31" s="43"/>
      <c r="DQ31" s="53"/>
      <c r="DR31" s="53"/>
      <c r="DS31" s="53"/>
      <c r="DT31" s="45"/>
      <c r="DU31" s="53"/>
      <c r="DV31" s="53"/>
      <c r="DW31" s="53"/>
      <c r="DX31" s="43"/>
      <c r="DY31" s="53"/>
      <c r="DZ31" s="53"/>
      <c r="EA31" s="53"/>
      <c r="EB31" s="45"/>
      <c r="EC31" s="53"/>
      <c r="ED31" s="53"/>
      <c r="EE31" s="53"/>
      <c r="EF31" s="43"/>
      <c r="EG31" s="53"/>
      <c r="EH31" s="53"/>
      <c r="EI31" s="53"/>
      <c r="EJ31" s="45"/>
      <c r="EK31" s="53"/>
      <c r="EL31" s="53"/>
      <c r="EM31" s="191" t="str">
        <f>IF(A31="","",CONCATENATE(A31,")"))</f>
        <v/>
      </c>
      <c r="EN31" s="54"/>
      <c r="EO31" s="104" t="e">
        <f>IF(#REF!="","",CONCATENATE(#REF!,")"))</f>
        <v>#REF!</v>
      </c>
      <c r="EP31" s="53"/>
      <c r="EQ31" s="53"/>
      <c r="ER31" s="53"/>
      <c r="ES31" s="53"/>
      <c r="ET31" s="53"/>
      <c r="EU31" s="63" t="str">
        <f t="shared" si="3"/>
        <v/>
      </c>
      <c r="EV31" s="54"/>
      <c r="EW31" s="133" t="s">
        <v>444</v>
      </c>
      <c r="EX31" s="140">
        <f t="shared" si="7"/>
        <v>0</v>
      </c>
      <c r="EY31" s="58"/>
      <c r="EZ31" s="58"/>
      <c r="FA31" s="58"/>
      <c r="FB31" s="58"/>
      <c r="FC31" s="47">
        <f t="shared" si="13"/>
        <v>0</v>
      </c>
      <c r="FD31" s="58"/>
      <c r="FE31" s="58"/>
      <c r="FF31" s="58"/>
      <c r="FG31" s="58"/>
      <c r="FH31" s="48">
        <f t="shared" si="14"/>
        <v>0</v>
      </c>
      <c r="FI31" s="58"/>
      <c r="FJ31" s="58"/>
      <c r="FK31" s="58"/>
      <c r="FL31" s="58"/>
      <c r="FM31" s="47">
        <f t="shared" si="15"/>
        <v>0</v>
      </c>
      <c r="FN31" s="58"/>
      <c r="FO31" s="58"/>
      <c r="FP31" s="58"/>
      <c r="FQ31" s="58"/>
      <c r="FR31" s="48">
        <f t="shared" si="8"/>
        <v>0</v>
      </c>
      <c r="FS31" s="58"/>
      <c r="FT31" s="58"/>
      <c r="FU31" s="58"/>
      <c r="FV31" s="58"/>
      <c r="FW31" s="121">
        <f t="shared" si="18"/>
        <v>0</v>
      </c>
      <c r="FX31" s="58"/>
      <c r="FY31" s="58"/>
      <c r="FZ31" s="58"/>
      <c r="GA31" s="58"/>
      <c r="GB31" s="207">
        <f t="shared" si="19"/>
        <v>0</v>
      </c>
      <c r="GC31" s="58"/>
      <c r="GD31" s="58"/>
      <c r="GE31" s="58"/>
      <c r="GF31" s="58"/>
      <c r="GG31" s="47">
        <f t="shared" si="9"/>
        <v>0</v>
      </c>
      <c r="GH31" s="58"/>
      <c r="GI31" s="58"/>
      <c r="GJ31" s="58"/>
      <c r="GK31" s="58"/>
      <c r="GL31" s="48">
        <f t="shared" si="10"/>
        <v>0</v>
      </c>
      <c r="GM31" s="58"/>
      <c r="GN31" s="58"/>
      <c r="GO31" s="58"/>
      <c r="GP31" s="58"/>
      <c r="GQ31" s="67" t="str">
        <f t="shared" si="11"/>
        <v/>
      </c>
      <c r="GR31" s="51"/>
      <c r="GS31" s="134" t="s">
        <v>444</v>
      </c>
      <c r="GT31" s="45"/>
      <c r="GU31" s="53"/>
      <c r="GV31" s="43"/>
      <c r="GW31" s="54"/>
      <c r="GX31" s="59"/>
      <c r="GY31" s="59"/>
      <c r="GZ31" s="54"/>
      <c r="HA31" s="54"/>
      <c r="HB31" s="45"/>
      <c r="HC31" s="60"/>
      <c r="HD31" s="60"/>
      <c r="HE31" s="60"/>
      <c r="HF31" s="109"/>
      <c r="HG31" s="65"/>
      <c r="HH31" s="45"/>
      <c r="HI31" s="65"/>
      <c r="HJ31" s="65"/>
      <c r="HK31" s="109"/>
      <c r="HL31" s="53"/>
      <c r="HM31" s="53"/>
      <c r="HN31" s="53"/>
      <c r="HO31" s="167"/>
      <c r="HP31" s="45"/>
      <c r="HQ31" s="60"/>
      <c r="HR31" s="60"/>
      <c r="HS31" s="115"/>
      <c r="HT31" s="43"/>
      <c r="HU31" s="60"/>
      <c r="HV31" s="104" t="str">
        <f t="shared" si="4"/>
        <v/>
      </c>
      <c r="HW31" s="53"/>
      <c r="HX31" s="115"/>
      <c r="HY31" s="104" t="str">
        <f t="shared" si="12"/>
        <v/>
      </c>
      <c r="HZ31" s="53"/>
      <c r="IA31" s="53"/>
      <c r="IB31" s="115"/>
      <c r="IC31" s="45"/>
      <c r="ID31" s="53"/>
      <c r="IE31" s="53"/>
      <c r="IF31" s="53"/>
      <c r="IG31" s="43"/>
      <c r="IH31" s="53"/>
      <c r="II31" s="53"/>
      <c r="IJ31" s="53"/>
      <c r="IK31" s="53"/>
      <c r="IL31" s="167"/>
      <c r="IM31" s="115"/>
      <c r="IN31" s="45"/>
      <c r="IO31" s="168"/>
      <c r="IP31" s="169"/>
      <c r="IQ31" s="43"/>
      <c r="IR31" s="53"/>
      <c r="IS31" s="53"/>
      <c r="IT31" s="53"/>
      <c r="IU31" s="53"/>
      <c r="IV31" s="53"/>
      <c r="IW31" s="167"/>
      <c r="IX31" s="42">
        <f>J31+K31</f>
        <v>0</v>
      </c>
      <c r="IY31" s="41"/>
      <c r="IZ31" s="41"/>
      <c r="JA31" s="40"/>
      <c r="JB31" s="84" t="s">
        <v>434</v>
      </c>
    </row>
    <row r="32" spans="1:262">
      <c r="A32" s="85"/>
      <c r="B32" s="42"/>
      <c r="C32" s="56"/>
      <c r="D32" s="55"/>
      <c r="E32" s="53"/>
      <c r="F32" s="53"/>
      <c r="G32" s="53"/>
      <c r="H32" s="53"/>
      <c r="I32" s="53"/>
      <c r="J32" s="53"/>
      <c r="K32" s="53"/>
      <c r="L32" s="53"/>
      <c r="M32" s="53"/>
      <c r="N32" s="53"/>
      <c r="O32" s="53"/>
      <c r="P32" s="53"/>
      <c r="Q32" s="53"/>
      <c r="R32" s="53"/>
      <c r="S32" s="53"/>
      <c r="T32" s="53"/>
      <c r="U32" s="43"/>
      <c r="V32" s="53"/>
      <c r="W32" s="53"/>
      <c r="X32" s="53"/>
      <c r="Y32" s="45"/>
      <c r="Z32" s="54"/>
      <c r="AA32" s="53"/>
      <c r="AB32" s="53"/>
      <c r="AC32" s="43"/>
      <c r="AD32" s="54"/>
      <c r="AE32" s="63" t="str">
        <f t="shared" si="0"/>
        <v/>
      </c>
      <c r="AF32" s="54"/>
      <c r="AG32" s="54"/>
      <c r="AH32" s="54"/>
      <c r="AI32" s="53"/>
      <c r="AJ32" s="53"/>
      <c r="AK32" s="53"/>
      <c r="AL32" s="43"/>
      <c r="AM32" s="54"/>
      <c r="AN32" s="54"/>
      <c r="AO32" s="54"/>
      <c r="AP32" s="54"/>
      <c r="AQ32" s="54"/>
      <c r="AR32" s="54"/>
      <c r="AS32" s="54"/>
      <c r="AT32" s="54"/>
      <c r="AU32" s="54"/>
      <c r="AV32" s="115"/>
      <c r="AW32" s="43"/>
      <c r="AX32" s="53"/>
      <c r="AY32" s="53"/>
      <c r="AZ32" s="53"/>
      <c r="BA32" s="53"/>
      <c r="BB32" s="53"/>
      <c r="BC32" s="53"/>
      <c r="BD32" s="53"/>
      <c r="BE32" s="53"/>
      <c r="BF32" s="53"/>
      <c r="BG32" s="53"/>
      <c r="BH32" s="53"/>
      <c r="BI32" s="53"/>
      <c r="BJ32" s="53"/>
      <c r="BK32" s="53"/>
      <c r="BL32" s="53"/>
      <c r="BM32" s="53"/>
      <c r="BN32" s="53"/>
      <c r="BO32" s="53"/>
      <c r="BP32" s="53"/>
      <c r="BQ32" s="53"/>
      <c r="BR32" s="43"/>
      <c r="BS32" s="54"/>
      <c r="BT32" s="54"/>
      <c r="BU32" s="54"/>
      <c r="BV32" s="54"/>
      <c r="BW32" s="54"/>
      <c r="BX32" s="54"/>
      <c r="BY32" s="54"/>
      <c r="BZ32" s="54"/>
      <c r="CA32" s="54"/>
      <c r="CB32" s="54"/>
      <c r="CC32" s="46"/>
      <c r="CD32" s="54"/>
      <c r="CE32" s="54"/>
      <c r="CF32" s="54"/>
      <c r="CG32" s="54"/>
      <c r="CH32" s="54"/>
      <c r="CI32" s="54"/>
      <c r="CJ32" s="66" t="str">
        <f t="shared" si="1"/>
        <v/>
      </c>
      <c r="CK32" s="64"/>
      <c r="CL32" s="131" t="s">
        <v>444</v>
      </c>
      <c r="CM32" s="45"/>
      <c r="CN32" s="44"/>
      <c r="CO32" s="53"/>
      <c r="CP32" s="53"/>
      <c r="CQ32" s="53"/>
      <c r="CR32" s="43"/>
      <c r="CS32" s="53"/>
      <c r="CT32" s="53"/>
      <c r="CU32" s="53"/>
      <c r="CV32" s="45"/>
      <c r="CW32" s="53"/>
      <c r="CX32" s="53"/>
      <c r="CY32" s="53"/>
      <c r="CZ32" s="43"/>
      <c r="DA32" s="53"/>
      <c r="DB32" s="53"/>
      <c r="DC32" s="53"/>
      <c r="DD32" s="45"/>
      <c r="DE32" s="53"/>
      <c r="DF32" s="53"/>
      <c r="DG32" s="53"/>
      <c r="DH32" s="43"/>
      <c r="DI32" s="53"/>
      <c r="DJ32" s="53"/>
      <c r="DK32" s="53"/>
      <c r="DL32" s="45"/>
      <c r="DM32" s="53"/>
      <c r="DN32" s="53"/>
      <c r="DO32" s="53"/>
      <c r="DP32" s="43"/>
      <c r="DQ32" s="53"/>
      <c r="DR32" s="53"/>
      <c r="DS32" s="53"/>
      <c r="DT32" s="45"/>
      <c r="DU32" s="53"/>
      <c r="DV32" s="53"/>
      <c r="DW32" s="53"/>
      <c r="DX32" s="43"/>
      <c r="DY32" s="53"/>
      <c r="DZ32" s="53"/>
      <c r="EA32" s="53"/>
      <c r="EB32" s="45"/>
      <c r="EC32" s="53"/>
      <c r="ED32" s="53"/>
      <c r="EE32" s="53"/>
      <c r="EF32" s="43"/>
      <c r="EG32" s="53"/>
      <c r="EH32" s="53"/>
      <c r="EI32" s="53"/>
      <c r="EJ32" s="45"/>
      <c r="EK32" s="53"/>
      <c r="EL32" s="53"/>
      <c r="EM32" s="191"/>
      <c r="EN32" s="54"/>
      <c r="EO32" s="104" t="e">
        <f>IF(#REF!="","",CONCATENATE(#REF!,")"))</f>
        <v>#REF!</v>
      </c>
      <c r="EP32" s="53"/>
      <c r="EQ32" s="53"/>
      <c r="ER32" s="53"/>
      <c r="ES32" s="53"/>
      <c r="ET32" s="53"/>
      <c r="EU32" s="63" t="str">
        <f t="shared" si="3"/>
        <v/>
      </c>
      <c r="EV32" s="54"/>
      <c r="EW32" s="133" t="s">
        <v>444</v>
      </c>
      <c r="EX32" s="140">
        <f t="shared" si="7"/>
        <v>0</v>
      </c>
      <c r="EY32" s="58"/>
      <c r="EZ32" s="58"/>
      <c r="FA32" s="58"/>
      <c r="FB32" s="58"/>
      <c r="FC32" s="47">
        <f t="shared" si="13"/>
        <v>0</v>
      </c>
      <c r="FD32" s="58"/>
      <c r="FE32" s="58"/>
      <c r="FF32" s="58"/>
      <c r="FG32" s="58"/>
      <c r="FH32" s="48">
        <f t="shared" si="14"/>
        <v>0</v>
      </c>
      <c r="FI32" s="58"/>
      <c r="FJ32" s="58"/>
      <c r="FK32" s="58"/>
      <c r="FL32" s="58"/>
      <c r="FM32" s="47">
        <f t="shared" si="15"/>
        <v>0</v>
      </c>
      <c r="FN32" s="58"/>
      <c r="FO32" s="58"/>
      <c r="FP32" s="58"/>
      <c r="FQ32" s="58"/>
      <c r="FR32" s="48">
        <f t="shared" si="8"/>
        <v>0</v>
      </c>
      <c r="FS32" s="58"/>
      <c r="FT32" s="58"/>
      <c r="FU32" s="58"/>
      <c r="FV32" s="58"/>
      <c r="FW32" s="121">
        <f t="shared" si="18"/>
        <v>0</v>
      </c>
      <c r="FX32" s="58"/>
      <c r="FY32" s="58"/>
      <c r="FZ32" s="58"/>
      <c r="GA32" s="58"/>
      <c r="GB32" s="207">
        <f t="shared" si="19"/>
        <v>0</v>
      </c>
      <c r="GC32" s="58"/>
      <c r="GD32" s="58"/>
      <c r="GE32" s="58"/>
      <c r="GF32" s="58"/>
      <c r="GG32" s="47">
        <f t="shared" si="9"/>
        <v>0</v>
      </c>
      <c r="GH32" s="58"/>
      <c r="GI32" s="58"/>
      <c r="GJ32" s="58"/>
      <c r="GK32" s="58"/>
      <c r="GL32" s="48">
        <f t="shared" si="10"/>
        <v>0</v>
      </c>
      <c r="GM32" s="58"/>
      <c r="GN32" s="58"/>
      <c r="GO32" s="58"/>
      <c r="GP32" s="58"/>
      <c r="GQ32" s="67" t="str">
        <f t="shared" si="11"/>
        <v/>
      </c>
      <c r="GR32" s="51"/>
      <c r="GS32" s="134" t="s">
        <v>444</v>
      </c>
      <c r="GT32" s="45"/>
      <c r="GU32" s="53"/>
      <c r="GV32" s="43"/>
      <c r="GW32" s="54"/>
      <c r="GX32" s="59"/>
      <c r="GY32" s="59"/>
      <c r="GZ32" s="54"/>
      <c r="HA32" s="54"/>
      <c r="HB32" s="45"/>
      <c r="HC32" s="60"/>
      <c r="HD32" s="60"/>
      <c r="HE32" s="60"/>
      <c r="HF32" s="109"/>
      <c r="HG32" s="65"/>
      <c r="HH32" s="45"/>
      <c r="HI32" s="65"/>
      <c r="HJ32" s="65"/>
      <c r="HK32" s="109"/>
      <c r="HL32" s="53"/>
      <c r="HM32" s="53"/>
      <c r="HN32" s="53"/>
      <c r="HO32" s="167"/>
      <c r="HP32" s="45"/>
      <c r="HQ32" s="60"/>
      <c r="HR32" s="60"/>
      <c r="HS32" s="115"/>
      <c r="HT32" s="43"/>
      <c r="HU32" s="60"/>
      <c r="HV32" s="104" t="str">
        <f t="shared" si="4"/>
        <v/>
      </c>
      <c r="HW32" s="53"/>
      <c r="HX32" s="115"/>
      <c r="HY32" s="104"/>
      <c r="HZ32" s="53"/>
      <c r="IA32" s="53"/>
      <c r="IB32" s="115"/>
      <c r="IC32" s="45"/>
      <c r="ID32" s="53"/>
      <c r="IE32" s="53"/>
      <c r="IF32" s="53"/>
      <c r="IG32" s="43"/>
      <c r="IH32" s="53"/>
      <c r="II32" s="53"/>
      <c r="IJ32" s="53"/>
      <c r="IK32" s="53"/>
      <c r="IL32" s="167"/>
      <c r="IM32" s="115"/>
      <c r="IN32" s="45"/>
      <c r="IO32" s="61"/>
      <c r="IP32" s="61"/>
      <c r="IQ32" s="43"/>
      <c r="IR32" s="53"/>
      <c r="IS32" s="53"/>
      <c r="IT32" s="53"/>
      <c r="IU32" s="53"/>
      <c r="IV32" s="53"/>
      <c r="IW32" s="167"/>
      <c r="IX32" s="42"/>
      <c r="IY32" s="41"/>
      <c r="IZ32" s="41"/>
      <c r="JA32" s="40"/>
      <c r="JB32" s="84" t="s">
        <v>434</v>
      </c>
    </row>
    <row r="33" spans="1:262">
      <c r="A33" s="85"/>
      <c r="B33" s="57" t="str">
        <f t="shared" si="6"/>
        <v/>
      </c>
      <c r="C33" s="56"/>
      <c r="D33" s="55"/>
      <c r="E33" s="53"/>
      <c r="F33" s="53"/>
      <c r="G33" s="53"/>
      <c r="H33" s="53"/>
      <c r="I33" s="53"/>
      <c r="J33" s="53"/>
      <c r="K33" s="53"/>
      <c r="L33" s="53"/>
      <c r="M33" s="53"/>
      <c r="N33" s="53"/>
      <c r="O33" s="53"/>
      <c r="P33" s="53"/>
      <c r="Q33" s="53"/>
      <c r="R33" s="53"/>
      <c r="S33" s="53"/>
      <c r="T33" s="53"/>
      <c r="U33" s="43"/>
      <c r="V33" s="53"/>
      <c r="W33" s="53"/>
      <c r="X33" s="53"/>
      <c r="Y33" s="45"/>
      <c r="Z33" s="54"/>
      <c r="AA33" s="53"/>
      <c r="AB33" s="53"/>
      <c r="AC33" s="43"/>
      <c r="AD33" s="54"/>
      <c r="AE33" s="63" t="str">
        <f t="shared" si="0"/>
        <v/>
      </c>
      <c r="AF33" s="54"/>
      <c r="AG33" s="54"/>
      <c r="AH33" s="54"/>
      <c r="AI33" s="53"/>
      <c r="AJ33" s="53"/>
      <c r="AK33" s="53"/>
      <c r="AL33" s="43"/>
      <c r="AM33" s="54"/>
      <c r="AN33" s="54"/>
      <c r="AO33" s="54"/>
      <c r="AP33" s="54"/>
      <c r="AQ33" s="54"/>
      <c r="AR33" s="54"/>
      <c r="AS33" s="54"/>
      <c r="AT33" s="54"/>
      <c r="AU33" s="54"/>
      <c r="AV33" s="115"/>
      <c r="AW33" s="43"/>
      <c r="AX33" s="54"/>
      <c r="AY33" s="54"/>
      <c r="AZ33" s="54"/>
      <c r="BA33" s="54"/>
      <c r="BB33" s="54"/>
      <c r="BC33" s="54"/>
      <c r="BD33" s="54"/>
      <c r="BE33" s="54"/>
      <c r="BF33" s="54"/>
      <c r="BG33" s="54"/>
      <c r="BH33" s="54"/>
      <c r="BI33" s="54"/>
      <c r="BJ33" s="54"/>
      <c r="BK33" s="54"/>
      <c r="BL33" s="54"/>
      <c r="BM33" s="54"/>
      <c r="BN33" s="54"/>
      <c r="BO33" s="54"/>
      <c r="BP33" s="54"/>
      <c r="BQ33" s="54"/>
      <c r="BR33" s="43"/>
      <c r="BS33" s="54"/>
      <c r="BT33" s="54"/>
      <c r="BU33" s="54"/>
      <c r="BV33" s="54"/>
      <c r="BW33" s="54"/>
      <c r="BX33" s="54"/>
      <c r="BY33" s="54"/>
      <c r="BZ33" s="54"/>
      <c r="CA33" s="54"/>
      <c r="CB33" s="54"/>
      <c r="CC33" s="46"/>
      <c r="CD33" s="54"/>
      <c r="CE33" s="54"/>
      <c r="CF33" s="54"/>
      <c r="CG33" s="54"/>
      <c r="CH33" s="54"/>
      <c r="CI33" s="54"/>
      <c r="CJ33" s="66" t="str">
        <f t="shared" si="1"/>
        <v/>
      </c>
      <c r="CK33" s="64"/>
      <c r="CL33" s="131" t="s">
        <v>444</v>
      </c>
      <c r="CM33" s="45"/>
      <c r="CN33" s="44"/>
      <c r="CO33" s="53"/>
      <c r="CP33" s="53"/>
      <c r="CQ33" s="53"/>
      <c r="CR33" s="43"/>
      <c r="CS33" s="53"/>
      <c r="CT33" s="53"/>
      <c r="CU33" s="53"/>
      <c r="CV33" s="45"/>
      <c r="CW33" s="53"/>
      <c r="CX33" s="53"/>
      <c r="CY33" s="53"/>
      <c r="CZ33" s="43"/>
      <c r="DA33" s="53"/>
      <c r="DB33" s="53"/>
      <c r="DC33" s="53"/>
      <c r="DD33" s="45"/>
      <c r="DE33" s="53"/>
      <c r="DF33" s="53"/>
      <c r="DG33" s="53"/>
      <c r="DH33" s="43"/>
      <c r="DI33" s="53"/>
      <c r="DJ33" s="53"/>
      <c r="DK33" s="53"/>
      <c r="DL33" s="45"/>
      <c r="DM33" s="53"/>
      <c r="DN33" s="53"/>
      <c r="DO33" s="53"/>
      <c r="DP33" s="43"/>
      <c r="DQ33" s="53"/>
      <c r="DR33" s="53"/>
      <c r="DS33" s="53"/>
      <c r="DT33" s="45"/>
      <c r="DU33" s="53"/>
      <c r="DV33" s="53"/>
      <c r="DW33" s="53"/>
      <c r="DX33" s="43"/>
      <c r="DY33" s="53"/>
      <c r="DZ33" s="53"/>
      <c r="EA33" s="53"/>
      <c r="EB33" s="45"/>
      <c r="EC33" s="53"/>
      <c r="ED33" s="53"/>
      <c r="EE33" s="53"/>
      <c r="EF33" s="43"/>
      <c r="EG33" s="53"/>
      <c r="EH33" s="53"/>
      <c r="EI33" s="53"/>
      <c r="EJ33" s="45"/>
      <c r="EK33" s="53"/>
      <c r="EL33" s="53"/>
      <c r="EM33" s="191" t="str">
        <f>IF(A33="","",CONCATENATE(A33,")"))</f>
        <v/>
      </c>
      <c r="EN33" s="54"/>
      <c r="EO33" s="104" t="e">
        <f>IF(#REF!="","",CONCATENATE(#REF!,")"))</f>
        <v>#REF!</v>
      </c>
      <c r="EP33" s="53"/>
      <c r="EQ33" s="53"/>
      <c r="ER33" s="53"/>
      <c r="ES33" s="53"/>
      <c r="ET33" s="53"/>
      <c r="EU33" s="63" t="str">
        <f t="shared" si="3"/>
        <v/>
      </c>
      <c r="EV33" s="54"/>
      <c r="EW33" s="133" t="s">
        <v>444</v>
      </c>
      <c r="EX33" s="140">
        <f t="shared" si="7"/>
        <v>0</v>
      </c>
      <c r="EY33" s="58"/>
      <c r="EZ33" s="58"/>
      <c r="FA33" s="58"/>
      <c r="FB33" s="58"/>
      <c r="FC33" s="47">
        <f t="shared" si="13"/>
        <v>0</v>
      </c>
      <c r="FD33" s="58"/>
      <c r="FE33" s="58"/>
      <c r="FF33" s="58"/>
      <c r="FG33" s="58"/>
      <c r="FH33" s="48">
        <f t="shared" si="14"/>
        <v>0</v>
      </c>
      <c r="FI33" s="58"/>
      <c r="FJ33" s="58"/>
      <c r="FK33" s="58"/>
      <c r="FL33" s="58"/>
      <c r="FM33" s="47">
        <f t="shared" si="15"/>
        <v>0</v>
      </c>
      <c r="FN33" s="58"/>
      <c r="FO33" s="58"/>
      <c r="FP33" s="58"/>
      <c r="FQ33" s="58"/>
      <c r="FR33" s="48">
        <f>SUM(FS33:FV33)</f>
        <v>0</v>
      </c>
      <c r="FS33" s="58"/>
      <c r="FT33" s="58"/>
      <c r="FU33" s="58"/>
      <c r="FV33" s="58"/>
      <c r="FW33" s="121">
        <f t="shared" si="18"/>
        <v>0</v>
      </c>
      <c r="FX33" s="58"/>
      <c r="FY33" s="58"/>
      <c r="FZ33" s="58"/>
      <c r="GA33" s="58"/>
      <c r="GB33" s="207">
        <f t="shared" si="19"/>
        <v>0</v>
      </c>
      <c r="GC33" s="58"/>
      <c r="GD33" s="58"/>
      <c r="GE33" s="58"/>
      <c r="GF33" s="58"/>
      <c r="GG33" s="47">
        <f>SUM(GH33:GK33)</f>
        <v>0</v>
      </c>
      <c r="GH33" s="58"/>
      <c r="GI33" s="58"/>
      <c r="GJ33" s="58"/>
      <c r="GK33" s="58"/>
      <c r="GL33" s="48">
        <f>SUM(GM33:GP33)</f>
        <v>0</v>
      </c>
      <c r="GM33" s="58"/>
      <c r="GN33" s="58"/>
      <c r="GO33" s="58"/>
      <c r="GP33" s="58"/>
      <c r="GQ33" s="67" t="str">
        <f t="shared" si="11"/>
        <v/>
      </c>
      <c r="GR33" s="52"/>
      <c r="GS33" s="134" t="s">
        <v>444</v>
      </c>
      <c r="GT33" s="45"/>
      <c r="GU33" s="53"/>
      <c r="GV33" s="43"/>
      <c r="GW33" s="54"/>
      <c r="GX33" s="59"/>
      <c r="GY33" s="59"/>
      <c r="GZ33" s="54"/>
      <c r="HA33" s="54"/>
      <c r="HB33" s="45"/>
      <c r="HC33" s="60"/>
      <c r="HD33" s="60"/>
      <c r="HE33" s="60"/>
      <c r="HF33" s="109"/>
      <c r="HG33" s="65"/>
      <c r="HH33" s="45"/>
      <c r="HI33" s="65"/>
      <c r="HJ33" s="65"/>
      <c r="HK33" s="109"/>
      <c r="HL33" s="53"/>
      <c r="HM33" s="53"/>
      <c r="HN33" s="53"/>
      <c r="HO33" s="167"/>
      <c r="HP33" s="45"/>
      <c r="HQ33" s="60"/>
      <c r="HR33" s="60"/>
      <c r="HS33" s="115"/>
      <c r="HT33" s="43"/>
      <c r="HU33" s="60"/>
      <c r="HV33" s="104" t="str">
        <f t="shared" si="4"/>
        <v/>
      </c>
      <c r="HW33" s="54"/>
      <c r="HX33" s="115"/>
      <c r="HY33" s="104" t="str">
        <f t="shared" si="12"/>
        <v/>
      </c>
      <c r="HZ33" s="53"/>
      <c r="IA33" s="53"/>
      <c r="IB33" s="115"/>
      <c r="IC33" s="45"/>
      <c r="ID33" s="53"/>
      <c r="IE33" s="53"/>
      <c r="IF33" s="53"/>
      <c r="IG33" s="43"/>
      <c r="IH33" s="53"/>
      <c r="II33" s="53"/>
      <c r="IJ33" s="53"/>
      <c r="IK33" s="201"/>
      <c r="IL33" s="167"/>
      <c r="IM33" s="115"/>
      <c r="IN33" s="45"/>
      <c r="IO33" s="61"/>
      <c r="IP33" s="61"/>
      <c r="IQ33" s="43"/>
      <c r="IR33" s="53"/>
      <c r="IS33" s="53"/>
      <c r="IT33" s="53"/>
      <c r="IU33" s="53"/>
      <c r="IV33" s="53"/>
      <c r="IW33" s="51"/>
      <c r="IX33" s="42">
        <f>J33+K33</f>
        <v>0</v>
      </c>
      <c r="IY33" s="41"/>
      <c r="IZ33" s="41"/>
      <c r="JA33" s="40"/>
      <c r="JB33" s="84" t="s">
        <v>434</v>
      </c>
    </row>
    <row r="34" spans="1:262" s="165" customFormat="1" ht="57.95" customHeight="1">
      <c r="A34" s="141" t="str">
        <f>IF(A35=0,"",(IF(A35=1,CONCATENATE(A35," arena."),CONCATENATE(A35," arenaer"))))</f>
        <v/>
      </c>
      <c r="B34" s="142"/>
      <c r="C34" s="143"/>
      <c r="D34" s="144"/>
      <c r="E34" s="145">
        <f>SUM(E4:E33)</f>
        <v>0</v>
      </c>
      <c r="F34" s="145">
        <f t="shared" ref="F34:V34" si="20">SUM(F4:F33)</f>
        <v>0</v>
      </c>
      <c r="G34" s="145">
        <f t="shared" si="20"/>
        <v>0</v>
      </c>
      <c r="H34" s="145">
        <f t="shared" si="20"/>
        <v>0</v>
      </c>
      <c r="I34" s="145">
        <f t="shared" si="20"/>
        <v>0</v>
      </c>
      <c r="J34" s="145">
        <f t="shared" si="20"/>
        <v>0</v>
      </c>
      <c r="K34" s="145">
        <f t="shared" si="20"/>
        <v>0</v>
      </c>
      <c r="L34" s="145">
        <f t="shared" si="20"/>
        <v>0</v>
      </c>
      <c r="M34" s="145">
        <f t="shared" si="20"/>
        <v>0</v>
      </c>
      <c r="N34" s="145">
        <f t="shared" si="20"/>
        <v>0</v>
      </c>
      <c r="O34" s="145">
        <f t="shared" si="20"/>
        <v>0</v>
      </c>
      <c r="P34" s="145">
        <f t="shared" si="20"/>
        <v>0</v>
      </c>
      <c r="Q34" s="145">
        <f t="shared" si="20"/>
        <v>0</v>
      </c>
      <c r="R34" s="145">
        <f t="shared" si="20"/>
        <v>0</v>
      </c>
      <c r="S34" s="145">
        <f t="shared" si="20"/>
        <v>0</v>
      </c>
      <c r="T34" s="145">
        <f t="shared" si="20"/>
        <v>0</v>
      </c>
      <c r="U34" s="146"/>
      <c r="V34" s="147">
        <f t="shared" si="20"/>
        <v>0</v>
      </c>
      <c r="W34" s="147">
        <f t="shared" ref="W34" si="21">SUM(W4:W33)</f>
        <v>0</v>
      </c>
      <c r="X34" s="147">
        <f t="shared" ref="X34" si="22">SUM(X4:X33)</f>
        <v>0</v>
      </c>
      <c r="Y34" s="145"/>
      <c r="Z34" s="145">
        <f>COUNTIF(Z4:Z33,"Ja")</f>
        <v>0</v>
      </c>
      <c r="AA34" s="145">
        <f t="shared" ref="AA34" si="23">SUM(AA4:AA33)</f>
        <v>0</v>
      </c>
      <c r="AB34" s="145">
        <f t="shared" ref="AB34" si="24">SUM(AB4:AB33)</f>
        <v>0</v>
      </c>
      <c r="AC34" s="147"/>
      <c r="AD34" s="148">
        <f>COUNTIF(AD4:AD33,"Ja")</f>
        <v>0</v>
      </c>
      <c r="AE34" s="149"/>
      <c r="AF34" s="150">
        <f>COUNTIF(AF4:AF33,"Ja")</f>
        <v>0</v>
      </c>
      <c r="AG34" s="151" t="str">
        <f>IF(A35=0,"",AG35)</f>
        <v/>
      </c>
      <c r="AH34" s="145" t="str">
        <f>IF(A35=0,"",AH35)</f>
        <v/>
      </c>
      <c r="AI34" s="145">
        <f t="shared" ref="AI34:AJ34" si="25">SUM(AI4:AI33)</f>
        <v>0</v>
      </c>
      <c r="AJ34" s="145">
        <f t="shared" si="25"/>
        <v>0</v>
      </c>
      <c r="AK34" s="145">
        <f t="shared" ref="AK34" si="26">SUM(AK4:AK33)</f>
        <v>0</v>
      </c>
      <c r="AL34" s="152" t="s">
        <v>444</v>
      </c>
      <c r="AM34" s="147">
        <f>SUM(AM4:AM33)</f>
        <v>0</v>
      </c>
      <c r="AN34" s="147">
        <f t="shared" ref="AN34:AU34" si="27">SUM(AN4:AN33)</f>
        <v>0</v>
      </c>
      <c r="AO34" s="147">
        <f t="shared" ref="AO34" si="28">SUM(AO4:AO33)</f>
        <v>0</v>
      </c>
      <c r="AP34" s="147">
        <f t="shared" si="27"/>
        <v>0</v>
      </c>
      <c r="AQ34" s="147">
        <f>SUM(AQ4:AQ33)</f>
        <v>0</v>
      </c>
      <c r="AR34" s="147">
        <f t="shared" ref="AR34:AT34" si="29">SUM(AR4:AR33)</f>
        <v>0</v>
      </c>
      <c r="AS34" s="147">
        <f t="shared" si="29"/>
        <v>0</v>
      </c>
      <c r="AT34" s="147">
        <f t="shared" si="29"/>
        <v>0</v>
      </c>
      <c r="AU34" s="148">
        <f t="shared" si="27"/>
        <v>0</v>
      </c>
      <c r="AV34" s="143"/>
      <c r="AW34" s="146"/>
      <c r="AX34" s="147">
        <f>SUM(AX4:AX33)</f>
        <v>0</v>
      </c>
      <c r="AY34" s="147">
        <f t="shared" ref="AY34:BQ34" si="30">SUM(AY4:AY33)</f>
        <v>0</v>
      </c>
      <c r="AZ34" s="147">
        <f t="shared" si="30"/>
        <v>0</v>
      </c>
      <c r="BA34" s="147">
        <f t="shared" si="30"/>
        <v>0</v>
      </c>
      <c r="BB34" s="147">
        <f t="shared" si="30"/>
        <v>0</v>
      </c>
      <c r="BC34" s="147">
        <f t="shared" si="30"/>
        <v>0</v>
      </c>
      <c r="BD34" s="147">
        <f t="shared" si="30"/>
        <v>0</v>
      </c>
      <c r="BE34" s="147">
        <f t="shared" si="30"/>
        <v>0</v>
      </c>
      <c r="BF34" s="147">
        <f t="shared" si="30"/>
        <v>0</v>
      </c>
      <c r="BG34" s="147">
        <f t="shared" si="30"/>
        <v>0</v>
      </c>
      <c r="BH34" s="147">
        <f t="shared" si="30"/>
        <v>0</v>
      </c>
      <c r="BI34" s="147">
        <f t="shared" si="30"/>
        <v>0</v>
      </c>
      <c r="BJ34" s="147">
        <f t="shared" si="30"/>
        <v>0</v>
      </c>
      <c r="BK34" s="147">
        <f t="shared" si="30"/>
        <v>0</v>
      </c>
      <c r="BL34" s="147">
        <f t="shared" si="30"/>
        <v>0</v>
      </c>
      <c r="BM34" s="147">
        <f t="shared" si="30"/>
        <v>0</v>
      </c>
      <c r="BN34" s="147">
        <f t="shared" si="30"/>
        <v>0</v>
      </c>
      <c r="BO34" s="147">
        <f t="shared" si="30"/>
        <v>0</v>
      </c>
      <c r="BP34" s="147">
        <f t="shared" si="30"/>
        <v>0</v>
      </c>
      <c r="BQ34" s="147">
        <f t="shared" si="30"/>
        <v>0</v>
      </c>
      <c r="BR34" s="147"/>
      <c r="BS34" s="147">
        <f t="shared" ref="BS34:CB34" si="31">SUM(BS4:BS33)</f>
        <v>0</v>
      </c>
      <c r="BT34" s="147">
        <f t="shared" si="31"/>
        <v>0</v>
      </c>
      <c r="BU34" s="147">
        <f t="shared" si="31"/>
        <v>0</v>
      </c>
      <c r="BV34" s="147">
        <f t="shared" si="31"/>
        <v>0</v>
      </c>
      <c r="BW34" s="147">
        <f>SUM(BW4:BW33)</f>
        <v>0</v>
      </c>
      <c r="BX34" s="147">
        <f>SUM(BX4:BX33)</f>
        <v>0</v>
      </c>
      <c r="BY34" s="147">
        <f t="shared" si="31"/>
        <v>0</v>
      </c>
      <c r="BZ34" s="147">
        <f t="shared" si="31"/>
        <v>0</v>
      </c>
      <c r="CA34" s="147">
        <f t="shared" si="31"/>
        <v>0</v>
      </c>
      <c r="CB34" s="147">
        <f t="shared" si="31"/>
        <v>0</v>
      </c>
      <c r="CC34" s="145"/>
      <c r="CD34" s="145">
        <f>SUM(CD4:CD33)</f>
        <v>0</v>
      </c>
      <c r="CE34" s="145">
        <f t="shared" ref="CE34:CI34" si="32">SUM(CE4:CE33)</f>
        <v>0</v>
      </c>
      <c r="CF34" s="145">
        <f t="shared" si="32"/>
        <v>0</v>
      </c>
      <c r="CG34" s="145">
        <f t="shared" si="32"/>
        <v>0</v>
      </c>
      <c r="CH34" s="145">
        <f t="shared" si="32"/>
        <v>0</v>
      </c>
      <c r="CI34" s="145">
        <f t="shared" si="32"/>
        <v>0</v>
      </c>
      <c r="CJ34" s="146"/>
      <c r="CK34" s="153" t="str">
        <f>IF(A35=0,"",CK35)</f>
        <v/>
      </c>
      <c r="CL34" s="143"/>
      <c r="CM34" s="150"/>
      <c r="CN34" s="145"/>
      <c r="CO34" s="145">
        <f>SUM(CO4:CO33)</f>
        <v>0</v>
      </c>
      <c r="CP34" s="145">
        <f>SUM(CP4:CP33)</f>
        <v>0</v>
      </c>
      <c r="CQ34" s="154">
        <f>SUM(CQ4:CQ33)</f>
        <v>0</v>
      </c>
      <c r="CR34" s="147"/>
      <c r="CS34" s="147">
        <f t="shared" ref="CS34:EG34" si="33">SUM(CS4:CS33)</f>
        <v>0</v>
      </c>
      <c r="CT34" s="147">
        <f>SUM(CT4:CT33)</f>
        <v>0</v>
      </c>
      <c r="CU34" s="148">
        <f>SUM(CU4:CU33)</f>
        <v>0</v>
      </c>
      <c r="CV34" s="145"/>
      <c r="CW34" s="145">
        <f t="shared" si="33"/>
        <v>0</v>
      </c>
      <c r="CX34" s="154">
        <f>SUM(CX4:CX33)</f>
        <v>0</v>
      </c>
      <c r="CY34" s="145">
        <f>SUM(CY4:CY33)</f>
        <v>0</v>
      </c>
      <c r="CZ34" s="147"/>
      <c r="DA34" s="147">
        <f t="shared" si="33"/>
        <v>0</v>
      </c>
      <c r="DB34" s="147">
        <f>SUM(DB4:DB33)</f>
        <v>0</v>
      </c>
      <c r="DC34" s="148">
        <f>SUM(DC4:DC33)</f>
        <v>0</v>
      </c>
      <c r="DD34" s="145"/>
      <c r="DE34" s="145">
        <f t="shared" si="33"/>
        <v>0</v>
      </c>
      <c r="DF34" s="145">
        <f>SUM(DF4:DF33)</f>
        <v>0</v>
      </c>
      <c r="DG34" s="154">
        <f>SUM(DG4:DG33)</f>
        <v>0</v>
      </c>
      <c r="DH34" s="147"/>
      <c r="DI34" s="147">
        <f t="shared" si="33"/>
        <v>0</v>
      </c>
      <c r="DJ34" s="147">
        <f>SUM(DJ4:DJ33)</f>
        <v>0</v>
      </c>
      <c r="DK34" s="148">
        <f>SUM(DK4:DK33)</f>
        <v>0</v>
      </c>
      <c r="DL34" s="145"/>
      <c r="DM34" s="145">
        <f t="shared" ref="DM34" si="34">SUM(DM4:DM33)</f>
        <v>0</v>
      </c>
      <c r="DN34" s="145">
        <f>SUM(DN4:DN33)</f>
        <v>0</v>
      </c>
      <c r="DO34" s="154">
        <f>SUM(DO4:DO33)</f>
        <v>0</v>
      </c>
      <c r="DP34" s="147"/>
      <c r="DQ34" s="147">
        <f t="shared" ref="DQ34" si="35">SUM(DQ4:DQ33)</f>
        <v>0</v>
      </c>
      <c r="DR34" s="147">
        <f>SUM(DR4:DR33)</f>
        <v>0</v>
      </c>
      <c r="DS34" s="148">
        <f>SUM(DS4:DS33)</f>
        <v>0</v>
      </c>
      <c r="DT34" s="145"/>
      <c r="DU34" s="145">
        <f t="shared" si="33"/>
        <v>0</v>
      </c>
      <c r="DV34" s="145">
        <f>SUM(DV4:DV33)</f>
        <v>0</v>
      </c>
      <c r="DW34" s="154">
        <f>SUM(DW4:DW33)</f>
        <v>0</v>
      </c>
      <c r="DX34" s="147"/>
      <c r="DY34" s="147">
        <f t="shared" si="33"/>
        <v>0</v>
      </c>
      <c r="DZ34" s="147">
        <f>SUM(DZ4:DZ33)</f>
        <v>0</v>
      </c>
      <c r="EA34" s="148">
        <f>SUM(EA4:EA33)</f>
        <v>0</v>
      </c>
      <c r="EB34" s="145"/>
      <c r="EC34" s="145">
        <f t="shared" si="33"/>
        <v>0</v>
      </c>
      <c r="ED34" s="145">
        <f>SUM(ED4:ED33)</f>
        <v>0</v>
      </c>
      <c r="EE34" s="154">
        <f>SUM(EE4:EE33)</f>
        <v>0</v>
      </c>
      <c r="EF34" s="147"/>
      <c r="EG34" s="147">
        <f t="shared" si="33"/>
        <v>0</v>
      </c>
      <c r="EH34" s="147">
        <f t="shared" ref="EH34" si="36">SUM(EH4:EH33)</f>
        <v>0</v>
      </c>
      <c r="EI34" s="148">
        <f t="shared" ref="EI34" si="37">SUM(EI4:EI33)</f>
        <v>0</v>
      </c>
      <c r="EJ34" s="145"/>
      <c r="EK34" s="145">
        <f t="shared" ref="EK34" si="38">SUM(EK4:EK33)</f>
        <v>0</v>
      </c>
      <c r="EL34" s="145">
        <f>SUM(EL4:EL33)</f>
        <v>0</v>
      </c>
      <c r="EM34" s="146"/>
      <c r="EN34" s="192" t="str">
        <f>IF(A35=0,"",EN35)</f>
        <v/>
      </c>
      <c r="EO34" s="146"/>
      <c r="EP34" s="147">
        <f t="shared" ref="EP34:ET34" si="39">SUM(EP4:EP33)</f>
        <v>0</v>
      </c>
      <c r="EQ34" s="147">
        <f t="shared" si="39"/>
        <v>0</v>
      </c>
      <c r="ER34" s="147">
        <f t="shared" si="39"/>
        <v>0</v>
      </c>
      <c r="ES34" s="147">
        <f t="shared" si="39"/>
        <v>0</v>
      </c>
      <c r="ET34" s="147">
        <f t="shared" si="39"/>
        <v>0</v>
      </c>
      <c r="EU34" s="150"/>
      <c r="EV34" s="155" t="str">
        <f>IF(A35=0,"",EV35)</f>
        <v/>
      </c>
      <c r="EW34" s="147"/>
      <c r="EX34" s="156">
        <f>IFERROR(SUM(EY34:FB34),"-")</f>
        <v>0</v>
      </c>
      <c r="EY34" s="156" t="str">
        <f>IFERROR((SUM(EY4*$E4,EY5*$E5,EY6*$E6,EY7*$E7,EY8*$E8,EY9*$E9,EY10*$E10,EY11*$E11,EY12*$E12,EY13*$E13,EY14*$E14,EY15*$E15,EY16*$E16,EY17*$E17,EY18*$E18,EY19*$E19,EY20*$E20,EY21*$E21,EY22*$E22,EY23*$E23,EY24*$E24,EY25*$E25,EY26*$E26,EY27*$E27,EY28*$E28,EY29*$E29,EY30*$E30,EY31*$E31,EY32*$E32,EY33*$E33)/$E34),"-")</f>
        <v>-</v>
      </c>
      <c r="EZ34" s="156" t="str">
        <f>IFERROR((SUM(EZ4*$E4,EZ5*$E5,EZ6*$E6,EZ7*$E7,EZ8*$E8,EZ9*$E9,EZ10*$E10,EZ11*$E11,EZ12*$E12,EZ13*$E13,EZ14*$E14,EZ15*$E15,EZ16*$E16,EZ17*$E17,EZ18*$E18,EZ19*$E19,EZ20*$E20,EZ21*$E21,EZ22*$E22,EZ23*$E23,EZ24*$E24,EZ25*$E25,EZ26*$E26,EZ27*$E27,EZ28*$E28,EZ29*$E29,EZ30*$E30,EZ31*$E31,EZ32*$E32,EZ33*$E33)/$E34),"-")</f>
        <v>-</v>
      </c>
      <c r="FA34" s="156" t="str">
        <f>IFERROR((SUM(FA4*G4,FA5*G5,FA6*G6,FA7*G7,FA8*G8,FA9*G9,FA10*G10,FA11*G11,FA12*G12,FA13*G13,FA14*G14,FA15*G15,FA16*G16,FA17*G17,FA18*G18,FA19*G19,FA20*G20,FA21*G21,FA22*G22,FA23*G23,FA24*G24,FA25*G25,FA26*G26,FA27*G27,FA28*G28,FA29*G29,FA30*G30,FA31*G31,FA32*G32,FA33*G33)/G34),"-")</f>
        <v>-</v>
      </c>
      <c r="FB34" s="156" t="str">
        <f>IFERROR((SUM(FB4*H4,FB5*H5,FB6*H6,FB7*H7,FB8*H8,FB9*H9,FB10*H10,FB11*H11,FB12*H12,FB13*H13,FB14*H14,FB15*H15,FB16*H16,FB17*H17,FB18*H18,FB19*H19,FB20*H20,FB21*H21,FB22*H22,FB23*H23,FB24*H24,FB25*H25,FB26*H26,FB27*H27,FB28*H28,FB29*H29,FB30*H30,FB31*H31,FB32*H32,FB33*H33)/H34),"-")</f>
        <v>-</v>
      </c>
      <c r="FC34" s="157">
        <f>SUM(FD34:FG34)</f>
        <v>0</v>
      </c>
      <c r="FD34" s="157" t="str">
        <f>IFERROR((SUM(FD4*$F4,FD5*$F5,FD6*$F6,FD7*$F7,FD8*$F8,FD9*$F9,FD10*$F10,FD11*$F11,FD12*$F12,FD13*$F13,FD14*$F14,FD15*$F15,FD16*$F16,FD17*$F17,FD18*$F18,FD19*$F19,FD20*$F20,FD21*$F21,FD22*$F22,FD23*$F23,FD24*$F24,FD25*$F25,FD26*$F26,,FD27*$F27,FD28*$F28,FD29*$F29,FD30*$F30,FD31*$F31,FD32*$F32,FD33*$F33)/$F34),"-")</f>
        <v>-</v>
      </c>
      <c r="FE34" s="157" t="str">
        <f>IFERROR((SUM(FE4*$F4,FE5*$F5,FE6*$F6,FE7*$F7,FE8*$F8,FE9*$F9,FE10*$F10,FE11*$F11,FE12*$F12,FE13*$F13,FE14*$F14,FE15*$F15,FE16*$F16,FE17*$F17,FE18*$F18,FE19*$F19,FE20*$F20,FE21*$F21,FE22*$F22,FE23*$F23,FE24*$F24,FE25*$F25,FE26*$F26,,FE27*$F27,FE28*$F28,FE29*$F29,FE30*$F30,FE31*$F31,FE32*$F32,FE33*$F33)/$F34),"-")</f>
        <v>-</v>
      </c>
      <c r="FF34" s="157" t="str">
        <f>IFERROR((SUM(FF4*$F4,FF5*$F5,FF6*$F6,FF7*$F7,FF8*$F8,FF9*$F9,FF10*$F10,FF11*$F11,FF12*$F12,FF13*$F13,FF14*$F14,FF15*$F15,FF16*$F16,FF17*$F17,FF18*$F18,FF19*$F19,FF20*$F20,FF21*$F21,FF22*$F22,FF23*$F23,FF24*$F24,FF25*$F25,FF26*$F26,,FF27*$F27,FF28*$F28,FF29*$F29,FF30*$F30,FF31*$F31,FF32*$F32,FF33*$F33)/$F34),"-")</f>
        <v>-</v>
      </c>
      <c r="FG34" s="157" t="str">
        <f>IFERROR((SUM(FG4*$F4,FG5*$F5,FG6*$F6,FG7*$F7,FG8*$F8,FG9*$F9,FG10*$F10,FG11*$F11,FG12*$F12,FG13*$F13,FG14*$F14,FG15*$F15,FG16*$F16,FG17*$F17,FG18*$F18,FG19*$F19,FG20*$F20,FG21*$F21,FG22*$F22,FG23*$F23,FG24*$F24,FG25*$F25,FG26*$F26,,FG27*$F27,FG28*$F28,FG29*$F29,FG30*$F30,FG31*$F31,FG32*$F32,FG33*$F33)/$F34),"-")</f>
        <v>-</v>
      </c>
      <c r="FH34" s="156">
        <f>SUM(FI34:FL34)</f>
        <v>0</v>
      </c>
      <c r="FI34" s="156" t="str">
        <f>IFERROR((SUM(FI4*$G4,FI5*$G5,FI6*$G6,FI7*$G7,FI8*$G8,FI9*$G9,FI10*$G10,FI11*$G11,FI12*$G12,FI13*$G13,FI14*$G14,FI15*$G15,FI16*$G16,FI17*$G17,FI18*$G18,FI19*$G19,FI20*$G20,FI21*$G21,FI22*$G22,FI23*$G23,FI24*$G24,FI25*$G25,FI26*$G26,FI27*$G27,FI28*$G28,FI29*$G29,FI30*$G30,FI31*$G31,FI32*$G32,FI33*$G33)/$G34),"-")</f>
        <v>-</v>
      </c>
      <c r="FJ34" s="156" t="str">
        <f t="shared" ref="FJ34:FL34" si="40">IFERROR((SUM(FJ4*$G4,FJ5*$G5,FJ6*$G6,FJ7*$G7,FJ8*$G8,FJ9*$G9,FJ10*$G10,FJ11*$G11,FJ12*$G12,FJ13*$G13,FJ14*$G14,FJ15*$G15,FJ16*$G16,FJ17*$G17,FJ18*$G18,FJ19*$G19,FJ20*$G20,FJ21*$G21,FJ22*$G22,FJ23*$G23,FJ24*$G24,FJ25*$G25,FJ26*$G26,FJ27*$G27,FJ28*$G28,FJ29*$G29,FJ30*$G30,FJ31*$G31,FJ32*$G32,FJ33*$G33)/$G34),"-")</f>
        <v>-</v>
      </c>
      <c r="FK34" s="156" t="str">
        <f t="shared" si="40"/>
        <v>-</v>
      </c>
      <c r="FL34" s="156" t="str">
        <f t="shared" si="40"/>
        <v>-</v>
      </c>
      <c r="FM34" s="158">
        <f>SUM(FN34:FQ34)</f>
        <v>0</v>
      </c>
      <c r="FN34" s="157" t="str">
        <f>IFERROR((SUM(FN4*$H4,FN5*$H5,FN6*$H6,FN7*$H7,FN8*$H8,FN9*$H9,FN10*$H10,FN11*$H11,FN12*$H12,FN13*$H13,FN14*$H14,FN15*$H15,FN16*$H16,FN17*$H17,FN18*$H18,FN19*$H19,FN20*$H20,FN21*$H21,FN22*$H22,FN23*$H23,,FN24*$H24,,FN25*$H25,,FN26*$H26,,FN27*$H27,FN28*$H28,FN29*$H29,FN30*$H30,FN31*$H31,,FN32*$H32,FN33*$H33)/$H34),"-")</f>
        <v>-</v>
      </c>
      <c r="FO34" s="157" t="str">
        <f t="shared" ref="FO34:FQ34" si="41">IFERROR((SUM(FO4*$H4,FO5*$H5,FO6*$H6,FO7*$H7,FO8*$H8,FO9*$H9,FO10*$H10,FO11*$H11,FO12*$H12,FO13*$H13,FO14*$H14,FO15*$H15,FO16*$H16,FO17*$H17,FO18*$H18,FO19*$H19,FO20*$H20,FO21*$H21,FO22*$H22,FO23*$H23,,FO24*$H24,,FO25*$H25,,FO26*$H26,,FO27*$H27,FO28*$H28,FO29*$H29,FO30*$H30,FO31*$H31,,FO32*$H32,FO33*$H33)/$H34),"-")</f>
        <v>-</v>
      </c>
      <c r="FP34" s="157" t="str">
        <f t="shared" si="41"/>
        <v>-</v>
      </c>
      <c r="FQ34" s="157" t="str">
        <f t="shared" si="41"/>
        <v>-</v>
      </c>
      <c r="FR34" s="159">
        <f>SUM(FS34:FV34)</f>
        <v>0</v>
      </c>
      <c r="FS34" s="156" t="str">
        <f>IFERROR((SUM(FS4*$I4,FS5*$I5,FS6*$I6,FS7*$I7,FS8*$I8,FS9*$I9,FS10*$I10,FS11*$I11,FS12*$I12,FS13*$I13,FS14*$I14,FS15*$I15,FS16*$I16,FS17*$I17,FS18*$I18,FS19*$I19,FS20*$I20,FS21*$I21,FS22*$I22,FS23*$I23,,FS24*$I24,FS25*$I25,FS26*$I26,FS27*$I27,FS28*$I28,FS29*$I29,FS30*$I30,FS31*$I31,FS32*$I32,FS33*$I33)/$I34),"-")</f>
        <v>-</v>
      </c>
      <c r="FT34" s="156" t="str">
        <f>IFERROR((SUM(FT4*$I4,FT5*$I5,FT6*$I6,FT7*$I7,FT8*$I8,FT9*$I9,FT10*$I10,FT11*$I11,FT12*$I12,FT13*$I13,FT14*$I14,FT15*$I15,FT16*$I16,FT17*$I17,FT18*$I18,FT19*$I19,FT20*$I20,FT21*$I21,FT22*$I22,FT23*$I23,,FT24*$I24,FT25*$I25,FT26*$I26,FT27*$I27,FT28*$I28,FT29*$I29,FT30*$I30,FT31*$I31,FT32*$I32,FT33*$I33)/$I34),"-")</f>
        <v>-</v>
      </c>
      <c r="FU34" s="156" t="str">
        <f>IFERROR((SUM(FU4*$I4,FU5*$I5,FU6*$I6,FU7*$I7,FU8*$I8,FU9*$I9,FU10*$I10,FU11*$I11,FU12*$I12,FU13*$I13,FU14*$I14,FU15*$I15,FU16*$I16,FU17*$I17,FU18*$I18,FU19*$I19,FU20*$I20,FU21*$I21,FU22*$I22,FU23*$I23,,FU24*$I24,FU25*$I25,FU26*$I26,FU27*$I27,FU28*$I28,FU29*$I29,FU30*$I30,FU31*$I31,FU32*$I32,FU33*$I33)/$I34),"-")</f>
        <v>-</v>
      </c>
      <c r="FV34" s="156" t="str">
        <f>IFERROR((SUM(FV4*$I4,FV5*$I5,FV6*$I6,FV7*$I7,FV8*$I8,FV9*$I9,FV10*$I10,FV11*$I11,FV12*$I12,FV13*$I13,FV14*$I14,FV15*$I15,FV16*$I16,FV17*$I17,FV18*$I18,FV19*$I19,FV20*$I20,FV21*$I21,FV22*$I22,FV23*$I23,,FV24*$I24,FV25*$I25,FV26*$I26,FV27*$I27,FV28*$I28,FV29*$I29,FV30*$I30,FV31*$I31,FV32*$I32,FV33*$I33)/$I34),"-")</f>
        <v>-</v>
      </c>
      <c r="FW34" s="158">
        <f>SUM(FX34:GA34)</f>
        <v>0</v>
      </c>
      <c r="FX34" s="157" t="str">
        <f>IFERROR((SUM(FX4*$IX4,FX5*$IX5,FX6*$IX6,FX7*$IX7,FX8*$IX8,FX9*$IX9,FX10*$IX10,FX11*$IX11,FX12*$IX12,FX13*$IX13,FX14*$IX14,FX15*$IX15,FX16*$IX16,FX17*$IX17,FX18*$IX18,FX19*$IX19,FX20*$IX20,FX21*$IX21,FX22*$IX22,FX23*$IX23,FX24*$IX24,FX25*$IX25,FX26*$IX26,FX27*$IX27,FX28*$IX28,FX29*$IX29,FX30*$IX30,FX31*$IX31,FX32*$IX32,FX33*$IX33)/$IX34),"-")</f>
        <v>-</v>
      </c>
      <c r="FY34" s="157" t="str">
        <f>IFERROR((SUM(FY4*$IX4,FY5*$IX5,FY6*$IX6,FY7*$IX7,FY8*$IX8,FY9*$IX9,FY10*$IX10,FY11*$IX11,FY12*$IX12,FY13*$IX13,FY14*$IX14,FY15*$IX15,FY16*$IX16,FY17*$IX17,FY18*$IX18,FY19*$IX19,FY20*$IX20,FY21*$IX21,FY22*$IX22,FY23*$IX23,FY24*$IX24,FY25*$IX25,FY26*$IX26,FY27*$IX27,FY28*$IX28,FY29*$IX29,FY30*$IX30,FY31*$IX31,FY32*$IX32,FY33*$IX33)/$IX34),"-")</f>
        <v>-</v>
      </c>
      <c r="FZ34" s="157" t="str">
        <f>IFERROR((SUM(FZ4*$IX4,FZ5*$IX5,FZ6*$IX6,FZ7*$IX7,FZ8*$IX8,FZ9*$IX9,FZ10*$IX10,FZ11*$IX11,FZ12*$IX12,FZ13*$IX13,FZ14*$IX14,FZ15*$IX15,FZ16*$IX16,FZ17*$IX17,FZ18*$IX18,FZ19*$IX19,FZ20*$IX20,FZ21*$IX21,FZ22*$IX22,FZ23*$IX23,FZ24*$IX24,FZ25*$IX25,FZ26*$IX26,FZ27*$IX27,FZ28*$IX28,FZ29*$IX29,FZ30*$IX30,FZ31*$IX31,FZ32*$IX32,FZ33*$IX33)/$IX34),"-")</f>
        <v>-</v>
      </c>
      <c r="GA34" s="157" t="str">
        <f>IFERROR((SUM(GA4*$IX4,GA5*$IX5,GA6*$IX6,GA7*$IX7,GA8*$IX8,GA9*$IX9,GA10*$IX10,GA11*$IX11,GA12*$IX12,GA13*$IX13,GA14*$IX14,GA15*$IX15,GA16*$IX16,GA17*$IX17,GA18*$IX18,GA19*$IX19,GA20*$IX20,GA21*$IX21,GA22*$IX22,GA23*$IX23,GA24*$IX24,GA25*$IX25,GA26*$IX26,GA27*$IX27,GA28*$IX28,GA29*$IX29,GA30*$IX30,GA31*$IX31,GA32*$IX32,GA33*$IX33)/$IX34),"-")</f>
        <v>-</v>
      </c>
      <c r="GB34" s="159">
        <f>SUM(GC34:GF34)</f>
        <v>0</v>
      </c>
      <c r="GC34" s="156" t="str">
        <f>IFERROR((SUM(GC4*$IX4,GC5*$IX5,GC6*$IX6,GC7*$IX7,GC8*$IX8,GC9*$IX9,GC10*$IX10,GC11*$IX11,GC12*$IX12,GC13*$IX13,GC14*$IX14,GC15*$IX15,GC16*$IX16,GC17*$IX17,GC18*$IX18,GC19*$IX19,GC20*$IX20,GC21*$IX21,GC22*$IX22,GC23*$IX23,GC24*$IX24,GC25*$IX25,GC26*$IX26,GC27*$IX27,GC28*$IX28,GC29*$IX29,GC30*$IX30,GC31*$IX31,GC32*$IX32,GC33*$IX33)/$IX34),"-")</f>
        <v>-</v>
      </c>
      <c r="GD34" s="156" t="str">
        <f>IFERROR((SUM(GD4*$IX4,GD5*$IX5,GD6*$IX6,GD7*$IX7,GD8*$IX8,GD9*$IX9,GD10*$IX10,GD11*$IX11,GD12*$IX12,GD13*$IX13,GD14*$IX14,GD15*$IX15,GD16*$IX16,GD17*$IX17,GD18*$IX18,GD19*$IX19,GD20*$IX20,GD21*$IX21,GD22*$IX22,GD23*$IX23,GD24*$IX24,GD25*$IX25,GD26*$IX26,GD27*$IX27,GD28*$IX28,GD29*$IX29,GD30*$IX30,GD31*$IX31,GD32*$IX32,GD33*$IX33)/$IX34),"-")</f>
        <v>-</v>
      </c>
      <c r="GE34" s="156" t="str">
        <f>IFERROR((SUM(GE4*$IX4,GE5*$IX5,GE6*$IX6,GE7*$IX7,GE8*$IX8,GE9*$IX9,GE10*$IX10,GE11*$IX11,GE12*$IX12,GE13*$IX13,GE14*$IX14,GE15*$IX15,GE16*$IX16,GE17*$IX17,GE18*$IX18,GE19*$IX19,GE20*$IX20,GE21*$IX21,GE22*$IX22,GE23*$IX23,GE24*$IX24,GE25*$IX25,GE26*$IX26,GE27*$IX27,GE28*$IX28,GE29*$IX29,GE30*$IX30,GE31*$IX31,GE32*$IX32,GE33*$IX33)/$IX34),"-")</f>
        <v>-</v>
      </c>
      <c r="GF34" s="156" t="str">
        <f>IFERROR((SUM(GF4*$IX4,GF5*$IX5,GF6*$IX6,GF7*$IX7,GF8*$IX8,GF9*$IX9,GF10*$IX10,GF11*$IX11,GF12*$IX12,GF13*$IX13,GF14*$IX14,GF15*$IX15,GF16*$IX16,GF17*$IX17,GF18*$IX18,GF19*$IX19,GF20*$IX20,GF21*$IX21,GF22*$IX22,GF23*$IX23,GF24*$IX24,GF25*$IX25,GF26*$IX26,GF27*$IX27,GF28*$IX28,GF29*$IX29,GF30*$IX30,GF31*$IX31,GF32*$IX32,GF33*$IX33)/$IX34),"-")</f>
        <v>-</v>
      </c>
      <c r="GG34" s="158">
        <f>SUM(GH34:GK34)</f>
        <v>0</v>
      </c>
      <c r="GH34" s="157" t="str">
        <f>IFERROR((SUM(GH4*$I4,GH5*$I5,GH6*$I6,GH7*$I7,GH8*$I8,GH9*$I9,GH10*$I10,GH11*$I11,GH12*$I12,GH13*$I13,GH14*$I14,GH15*$I15,GH16*$I16,GH17*$I17,GH18*$I18,GH19*$I19,GH20*$I20,GH21*$I21,GH22*$I22,GH23*$I23,,GH24*$I24,GH25*$I25,GH26*$I26,GH27*$I27,GH28*$I28,GH29*$I29,GH30*$I30,GH31*$I31,GH32*$I32,GH33*$I33)/$I34),"-")</f>
        <v>-</v>
      </c>
      <c r="GI34" s="157" t="str">
        <f>IFERROR((SUM(GI4*$I4,GI5*$I5,GI6*$I6,GI7*$I7,GI8*$I8,GI9*$I9,GI10*$I10,GI11*$I11,GI12*$I12,GI13*$I13,GI14*$I14,GI15*$I15,GI16*$I16,GI17*$I17,GI18*$I18,GI19*$I19,GI20*$I20,GI21*$I21,GI22*$I22,GI23*$I23,,GI24*$I24,GI25*$I25,GI26*$I26,GI27*$I27,GI28*$I28,GI29*$I29,GI30*$I30,GI31*$I31,GI32*$I32,GI33*$I33)/$I34),"-")</f>
        <v>-</v>
      </c>
      <c r="GJ34" s="157" t="str">
        <f>IFERROR((SUM(GJ4*$I4,GJ5*$I5,GJ6*$I6,GJ7*$I7,GJ8*$I8,GJ9*$I9,GJ10*$I10,GJ11*$I11,GJ12*$I12,GJ13*$I13,GJ14*$I14,GJ15*$I15,GJ16*$I16,GJ17*$I17,GJ18*$I18,GJ19*$I19,GJ20*$I20,GJ21*$I21,GJ22*$I22,GJ23*$I23,,GJ24*$I24,GJ25*$I25,GJ26*$I26,GJ27*$I27,GJ28*$I28,GJ29*$I29,GJ30*$I30,GJ31*$I31,GJ32*$I32,GJ33*$I33)/$I34),"-")</f>
        <v>-</v>
      </c>
      <c r="GK34" s="157" t="str">
        <f>IFERROR((SUM(GK4*$I4,GK5*$I5,GK6*$I6,GK7*$I7,GK8*$I8,GK9*$I9,GK10*$I10,GK11*$I11,GK12*$I12,GK13*$I13,GK14*$I14,GK15*$I15,GK16*$I16,GK17*$I17,GK18*$I18,GK19*$I19,GK20*$I20,GK21*$I21,GK22*$I22,GK23*$I23,,GK24*$I24,GK25*$I25,GK26*$I26,GK27*$I27,GK28*$I28,GK29*$I29,GK30*$I30,GK31*$I31,GK32*$I32,GK33*$I33)/$I34),"-")</f>
        <v>-</v>
      </c>
      <c r="GL34" s="159">
        <f>SUM(GM34:GP34)</f>
        <v>0</v>
      </c>
      <c r="GM34" s="156" t="str">
        <f>IFERROR((SUM(GM4*$I4,GM5*$I5,GM6*$I6,GM7*$I7,GM8*$I8,GM9*$I9,GM10*$I10,GM11*$I11,GM12*$I12,GM13*$I13,GM14*$I14,GM15*$I15,GM16*$I16,GM17*$I17,GM18*$I18,GM19*$I19,GM20*$I20,GM21*$I21,GM22*$I22,GM23*$I23,,GM24*$I24,GM25*$I25,GM26*$I26,GM27*$I27,GM28*$I28,GM29*$I29,GM30*$I30,GM31*$I31,GM32*$I32,GM33*$I33)/$I34),"-")</f>
        <v>-</v>
      </c>
      <c r="GN34" s="156" t="str">
        <f>IFERROR((SUM(GN4*$I4,GN5*$I5,GN6*$I6,GN7*$I7,GN8*$I8,GN9*$I9,GN10*$I10,GN11*$I11,GN12*$I12,GN13*$I13,GN14*$I14,GN15*$I15,GN16*$I16,GN17*$I17,GN18*$I18,GN19*$I19,GN20*$I20,GN21*$I21,GN22*$I22,GN23*$I23,,GN24*$I24,GN25*$I25,GN26*$I26,GN27*$I27,GN28*$I28,GN29*$I29,GN30*$I30,GN31*$I31,GN32*$I32,GN33*$I33)/$I34),"-")</f>
        <v>-</v>
      </c>
      <c r="GO34" s="156" t="str">
        <f>IFERROR((SUM(GO4*$I4,GO5*$I5,GO6*$I6,GO7*$I7,GO8*$I8,GO9*$I9,GO10*$I10,GO11*$I11,GO12*$I12,GO13*$I13,GO14*$I14,GO15*$I15,GO16*$I16,GO17*$I17,GO18*$I18,GO19*$I19,GO20*$I20,GO21*$I21,GO22*$I22,GO23*$I23,,GO24*$I24,GO25*$I25,GO26*$I26,GO27*$I27,GO28*$I28,GO29*$I29,GO30*$I30,GO31*$I31,GO32*$I32,GO33*$I33)/$I34),"-")</f>
        <v>-</v>
      </c>
      <c r="GP34" s="156" t="str">
        <f>IFERROR((SUM(GP4*$I4,GP5*$I5,GP6*$I6,GP7*$I7,GP8*$I8,GP9*$I9,GP10*$I10,GP11*$I11,GP12*$I12,GP13*$I13,GP14*$I14,GP15*$I15,GP16*$I16,GP17*$I17,GP18*$I18,GP19*$I19,GP20*$I20,GP21*$I21,GP22*$I22,GP23*$I23,,GP24*$I24,GP25*$I25,GP26*$I26,GP27*$I27,GP28*$I28,GP29*$I29,GP30*$I30,GP31*$I31,GP32*$I32,GP33*$I33)/$I34),"-")</f>
        <v>-</v>
      </c>
      <c r="GQ34" s="146"/>
      <c r="GR34" s="153" t="str">
        <f>IF($A35=0,"",GR35)</f>
        <v/>
      </c>
      <c r="GS34" s="160"/>
      <c r="GT34" s="150"/>
      <c r="GU34" s="154">
        <f>MAXA(GU4:GU33)</f>
        <v>0</v>
      </c>
      <c r="GV34" s="147"/>
      <c r="GW34" s="147">
        <f>COUNTIF(GW4:GW33,"Ja")</f>
        <v>0</v>
      </c>
      <c r="GX34" s="161" t="str">
        <f>IFERROR(AVERAGE(GX4:GX33),"-")</f>
        <v>-</v>
      </c>
      <c r="GY34" s="161" t="str">
        <f>IFERROR(AVERAGE(GY4:GY33),"-")</f>
        <v>-</v>
      </c>
      <c r="GZ34" s="147">
        <f>COUNTIF(GZ4:GZ33,"Ja")</f>
        <v>0</v>
      </c>
      <c r="HA34" s="147">
        <f>COUNTIF(HA4:HA33,"Ja")</f>
        <v>0</v>
      </c>
      <c r="HB34" s="145"/>
      <c r="HC34" s="145">
        <f>SUM(HC4:HC33)</f>
        <v>0</v>
      </c>
      <c r="HD34" s="145">
        <f t="shared" ref="HD34:HE34" si="42">SUM(HD4:HD33)</f>
        <v>0</v>
      </c>
      <c r="HE34" s="145">
        <f t="shared" si="42"/>
        <v>0</v>
      </c>
      <c r="HF34" s="146"/>
      <c r="HG34" s="147">
        <f>SUM(HG4:HG33)</f>
        <v>0</v>
      </c>
      <c r="HH34" s="145"/>
      <c r="HI34" s="145">
        <f>SUM(HI4:HI33)</f>
        <v>0</v>
      </c>
      <c r="HJ34" s="145">
        <f>SUM(HJ4:HJ33)</f>
        <v>0</v>
      </c>
      <c r="HK34" s="147"/>
      <c r="HL34" s="147">
        <f t="shared" ref="HL34:HO34" si="43">SUM(HL4:HL33)</f>
        <v>0</v>
      </c>
      <c r="HM34" s="147">
        <f t="shared" si="43"/>
        <v>0</v>
      </c>
      <c r="HN34" s="147">
        <f t="shared" si="43"/>
        <v>0</v>
      </c>
      <c r="HO34" s="147">
        <f t="shared" si="43"/>
        <v>0</v>
      </c>
      <c r="HP34" s="145"/>
      <c r="HQ34" s="145">
        <f t="shared" ref="HQ34:HR34" si="44">SUM(HQ4:HQ33)</f>
        <v>0</v>
      </c>
      <c r="HR34" s="145">
        <f t="shared" si="44"/>
        <v>0</v>
      </c>
      <c r="HS34" s="143"/>
      <c r="HT34" s="147"/>
      <c r="HU34" s="147">
        <f>SUM(HU4:HU33)</f>
        <v>0</v>
      </c>
      <c r="HV34" s="147"/>
      <c r="HW34" s="153" t="str">
        <f>IF(A35=0,"",HW35)</f>
        <v/>
      </c>
      <c r="HX34" s="143"/>
      <c r="HY34" s="147"/>
      <c r="HZ34" s="147">
        <f>SUM(HZ4:HZ33)</f>
        <v>0</v>
      </c>
      <c r="IA34" s="148">
        <f t="shared" ref="IA34" si="45">SUM(IA4:IA33)</f>
        <v>0</v>
      </c>
      <c r="IB34" s="143"/>
      <c r="IC34" s="145"/>
      <c r="ID34" s="145">
        <f>SUM(ID4:ID33)</f>
        <v>0</v>
      </c>
      <c r="IE34" s="145">
        <f t="shared" ref="IE34:IF34" si="46">SUM(IE4:IE33)</f>
        <v>0</v>
      </c>
      <c r="IF34" s="145">
        <f t="shared" si="46"/>
        <v>0</v>
      </c>
      <c r="IG34" s="147"/>
      <c r="IH34" s="147">
        <f>SUM(IH4:IH33)</f>
        <v>0</v>
      </c>
      <c r="II34" s="147">
        <f t="shared" ref="II34:IJ34" si="47">SUM(II4:II33)</f>
        <v>0</v>
      </c>
      <c r="IJ34" s="148">
        <f t="shared" si="47"/>
        <v>0</v>
      </c>
      <c r="IK34" s="147">
        <f t="shared" ref="IK34:IL34" si="48">SUM(IK4:IK33)</f>
        <v>0</v>
      </c>
      <c r="IL34" s="147">
        <f t="shared" si="48"/>
        <v>0</v>
      </c>
      <c r="IM34" s="143"/>
      <c r="IN34" s="145"/>
      <c r="IO34" s="162">
        <f t="shared" ref="IO34:IP34" si="49">SUM(IO4:IO33)</f>
        <v>0</v>
      </c>
      <c r="IP34" s="162">
        <f t="shared" si="49"/>
        <v>0</v>
      </c>
      <c r="IQ34" s="147"/>
      <c r="IR34" s="147">
        <f>SUM(IR4:IR33)</f>
        <v>0</v>
      </c>
      <c r="IS34" s="147">
        <f t="shared" ref="IS34:IW34" si="50">SUM(IS4:IS33)</f>
        <v>0</v>
      </c>
      <c r="IT34" s="147">
        <f t="shared" si="50"/>
        <v>0</v>
      </c>
      <c r="IU34" s="147">
        <f t="shared" si="50"/>
        <v>0</v>
      </c>
      <c r="IV34" s="148">
        <f t="shared" si="50"/>
        <v>0</v>
      </c>
      <c r="IW34" s="147">
        <f t="shared" si="50"/>
        <v>0</v>
      </c>
      <c r="IX34" s="163">
        <f>SUM(IX4:IX33)</f>
        <v>0</v>
      </c>
      <c r="IY34" s="163"/>
      <c r="IZ34" s="163"/>
      <c r="JA34" s="164"/>
      <c r="JB34" s="164" t="s">
        <v>434</v>
      </c>
    </row>
    <row r="35" spans="1:262" s="120" customFormat="1" ht="18" customHeight="1">
      <c r="A35" s="76">
        <f>COUNTA(A4:A33)</f>
        <v>0</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118"/>
      <c r="AF35" s="42"/>
      <c r="AG35" s="42" t="str">
        <f>CONCATENATE(AE4,"  ",AG4,"            ",AE5,"  ",AG5,"            ",AE6,"  ",AG6,"            ",AE7,"  ",AG7,"            ",AE8,"  ",AG8,"            ",AE9,"  ",AG9,"            ",AE10,"  ",AG10,"            ",AE11,"  ",AG11,"            ",AE12,"  ",AG12,"            ",AE13,"  ",AG13,"            ",AE14,"  ",AG14,"            ",AE15,"  ",AG15,"            ",AE16,"  ",AG16,"            ",AE17,"  ",AG17,"            ",AE18,"  ",AG18,"            ",AE19,"  ",AG19,"            ",AE20,"  ",AG20,"            ",AE21,"  ",AG21,"            ",AE22,"  ",AG22,"            ",AE23,"  ",AG23,"            ",AE28,"  ",AG28,"            ",AE29,"  ",AG29,"            ",AE30,"  ",AG30,"            ",AE31,"  ",AG31,"            ",AE33,"   ",AG33)</f>
        <v xml:space="preserve">                                                                                                                                                                                                                                                                                                                                                   </v>
      </c>
      <c r="AH35" s="42" t="str">
        <f>CONCATENATE(AE4,"  ",AH4,"            ",AE5,"  ",AH5,"            ",AE6,"  ",AH6,"            ",AE7,"  ",AH7,"            ",AE8,"  ",AH8,"            ",AE9,"  ",AH9,"            ",AE10,"  ",AH10,"            ",AE11,"  ",AH11,"            ",AE12,"  ",AH12,"            ",AE13,"  ",AH13,"            ",AE14,"  ",AH14,"            ",AE15,"  ",AH15,"            ",AE16,"  ",AH16,"            ",AE17,"  ",AH17,"            ",AE18,"  ",AH18,"            ",AE19,"  ",AH19,"            ",AE20,"  ",AH20,"            ",AE21,"  ",AH21,"            ",AE22,"  ",AH22,"            ",AE23,"  ",AH23,"            ",AE28,"  ",AH28,"            ",AE29,"  ",AH29,"            ",AE30,"  ",AH30,"            ",AE31,"  ",AH31,"            ",AE33,"   ",AH33)</f>
        <v xml:space="preserve">                                                                                                                                                                                                                                                                                                                                                   </v>
      </c>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t="str">
        <f>CONCATENATE(CJ4,"  ",CK4,"            ",CJ5,"  ",CK5,"            ",CJ6,"  ",CK6,"            ",CJ7,"  ",CK7,"            ",CJ8,"  ",CK8,"            ",CJ9,"  ",CK9,"            ",CJ10,"  ",CK10,"            ",CJ11,"  ",CK11,"            ",CJ12,"  ",CK12,"            ",CJ13,"  ",CK13,"            ",CJ14,"  ",CK14,"            ",CJ15,"  ",CK15,"            ",CJ16,"  ",CK16,"            ",CJ17,"  ",CK17,"            ",CJ18,"  ",CK18,"            ",CJ19,"  ",CK19,"            ",CJ20,"  ",CK20,"            ",CJ21,"  ",CK21,"            ",CJ22,"  ",CK22,"            ",CJ23,"  ",CK23,"            ",CJ28,"  ",CK28,"            ",CJ29,"  ",CK29,"            ",CJ30,"  ",CK30,"            ",CJ31,"  ",CK31,"            ",CJ33,"   ",CK33)</f>
        <v xml:space="preserve">                                                                                                                                                                                                                                                                                                                                                   </v>
      </c>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t="str">
        <f>CONCATENATE(EM4,"  ",EN4,"            ",EM5,"  ",EN5,"            ",EM6,"  ",EN6,"            ",EM7,"  ",EN7,"            ",EM8,"  ",EN8,"            ",EM9,"  ",EN9,"            ",EM10,"  ",EN10,"            ",EM11,"  ",EN11,"            ",EM12,"  ",EN12,"            ",EM13,"  ",EN13,"            ",EM14,"  ",EN14,"            ",EM15,"  ",EN15,"            ",EM16,"  ",EN16,"            ",EM17,"  ",EN17,"            ",EM18,"  ",EN18,"            ",EM19,"  ",EN19,"            ",EM20,"  ",EN20,"            ",EM21,"  ",EN21,"            ",EM22,"  ",EN22,"            ",EM23,"  ",EN23,"            ",EM28,"  ",EN28,"            ",EM29,"  ",EN29,"            ",EM30,"  ",EN30,"            ",EM31,"  ",EN31,"            ",EM33,"   ",EN33)</f>
        <v xml:space="preserve">                                                                                                                                                                                                                                                                                                                                                   </v>
      </c>
      <c r="EO35" s="42"/>
      <c r="EP35" s="42"/>
      <c r="EQ35" s="42"/>
      <c r="ER35" s="42"/>
      <c r="ES35" s="42"/>
      <c r="ET35" s="42"/>
      <c r="EU35" s="42"/>
      <c r="EV35" s="42" t="str">
        <f>CONCATENATE(EU4,"  ",EV4,"            ",EU5,"  ",EV5,"            ",EU6,"  ",EV6,"            ",EU7,"  ",EV7,"            ",EU8,"  ",EV8,"            ",EU9,"  ",EV9,"            ",EU10,"  ",EV10,"            ",EU11,"  ",EV11,"            ",EU12,"  ",EV12,"            ",EU13,"  ",EV13,"            ",EU14,"  ",EV14,"            ",EU15,"  ",EV15,"            ",EU16,"  ",EV16,"            ",EU17,"  ",EV17,"            ",EU18,"  ",EV18,"            ",EU19,"  ",EV19,"            ",EU20,"  ",EV20,"            ",EU21,"  ",EV21,"            ",EU22,"  ",EV22,"            ",EU23,"  ",EV23,"            ",EU28,"  ",EV28,"            ",EU29,"  ",EV29,"            ",EU30,"  ",EV30,"            ",EU31,"  ",EV31,"            ",EU33,"   ",EV33)</f>
        <v xml:space="preserve">                                                                                                                                                                                                                                                                                                                                                   </v>
      </c>
      <c r="EW35" s="42"/>
      <c r="EX35" s="42"/>
      <c r="EY35" s="42"/>
      <c r="EZ35" s="42"/>
      <c r="FA35" s="42"/>
      <c r="FB35" s="42"/>
      <c r="FC35" s="42"/>
      <c r="FD35" s="42"/>
      <c r="FE35" s="42"/>
      <c r="FF35" s="42"/>
      <c r="FG35" s="42"/>
      <c r="FH35" s="42"/>
      <c r="FI35" s="42"/>
      <c r="FJ35" s="42"/>
      <c r="FK35" s="42"/>
      <c r="FL35" s="42"/>
      <c r="FM35" s="42"/>
      <c r="FN35" s="42"/>
      <c r="FO35" s="42"/>
      <c r="FP35" s="42"/>
      <c r="FQ35" s="42"/>
      <c r="FR35" s="42"/>
      <c r="FS35" s="42"/>
      <c r="FT35" s="42"/>
      <c r="FU35" s="42"/>
      <c r="FV35" s="42"/>
      <c r="FW35" s="42"/>
      <c r="FX35" s="42"/>
      <c r="FY35" s="42"/>
      <c r="FZ35" s="42"/>
      <c r="GA35" s="42"/>
      <c r="GB35" s="42"/>
      <c r="GC35" s="42"/>
      <c r="GD35" s="42"/>
      <c r="GE35" s="42"/>
      <c r="GF35" s="42"/>
      <c r="GG35" s="42"/>
      <c r="GH35" s="42"/>
      <c r="GI35" s="42"/>
      <c r="GJ35" s="42"/>
      <c r="GK35" s="42"/>
      <c r="GL35" s="42"/>
      <c r="GM35" s="42"/>
      <c r="GN35" s="42"/>
      <c r="GO35" s="42"/>
      <c r="GP35" s="42"/>
      <c r="GQ35" s="42"/>
      <c r="GR35" s="42" t="str">
        <f>CONCATENATE(GQ4,"  ",GR4,"            ",GQ5,"  ",GR5,"            ",GQ6,"  ",GR6,"            ",GQ7,"  ",GR7,"            ",GQ8,"  ",GR8,"            ",GQ9,"  ",GR9,"            ",GQ10,"  ",GR10,"            ",GQ11,"  ",GR11,"            ",GQ12,"  ",GR12,"            ",GQ13,"  ",GR13,"            ",GQ14,"  ",GR14,"            ",GQ15,"  ",GR15,"            ",GQ16,"  ",GR16,"            ",GQ17,"  ",GR17,"            ",GQ18,"  ",GR18,"            ",GQ19,"  ",GR19,"            ",GQ20,"  ",GR20,"            ",GQ21,"  ",GR21,"            ",GQ22,"  ",GR22,"            ",GQ23,"  ",GR23,"            ",GQ28,"  ",GR28,"            ",GQ29,"  ",GR29,"            ",GQ30,"  ",GR30,"            ",GQ31,"  ",GR31,"            ",GQ33,"   ",GR33)</f>
        <v xml:space="preserve">                                                                                                                                                                                                                                                                                                                                                   </v>
      </c>
      <c r="GS35" s="42"/>
      <c r="GT35" s="42"/>
      <c r="GU35" s="42"/>
      <c r="GV35" s="42"/>
      <c r="GW35" s="42"/>
      <c r="GX35" s="42"/>
      <c r="GY35" s="42"/>
      <c r="GZ35" s="42"/>
      <c r="HA35" s="42"/>
      <c r="HB35" s="42"/>
      <c r="HC35" s="42"/>
      <c r="HD35" s="42"/>
      <c r="HE35" s="42"/>
      <c r="HF35" s="42"/>
      <c r="HG35" s="42"/>
      <c r="HH35" s="42"/>
      <c r="HI35" s="42"/>
      <c r="HJ35" s="42"/>
      <c r="HK35" s="42"/>
      <c r="HL35" s="42"/>
      <c r="HM35" s="42"/>
      <c r="HN35" s="42"/>
      <c r="HO35" s="42"/>
      <c r="HP35" s="42"/>
      <c r="HQ35" s="42"/>
      <c r="HR35" s="42"/>
      <c r="HS35" s="42"/>
      <c r="HT35" s="42"/>
      <c r="HU35" s="42"/>
      <c r="HV35" s="42"/>
      <c r="HW35" s="42" t="str">
        <f>CONCATENATE(HV4,"  ",HW4,"            ",HV5,"  ",HW5,"            ",HV6,"  ",HW6,"            ",HV7,"  ",HW7,"            ",HV8,"  ",HW8,"            ",HV9,"  ",HW9,"            ",HV10,"  ",HW10,"            ",HV11,"  ",HW11,"            ",HV12,"  ",HW12,"            ",HV13,"  ",HW13,"            ",HV14,"  ",HW14,"            ",HV15,"  ",HW15,"            ",HV16,"  ",HW16,"            ",HV17,"  ",HW17,"            ",HV18,"  ",HW18,"            ",HV19,"  ",HW19,"            ",HV20,"  ",HW20,"            ",HV21,"  ",HW21,"            ",HV22,"  ",HW22,"            ",HV23,"  ",HW23,"            ",HV28,"  ",HW28,"            ",HV29,"  ",HW29,"            ",HV30,"  ",HW30,"            ",HV31,"  ",HW31,"            ",HV33,"   ",HW33)</f>
        <v xml:space="preserve">                                                                                                                                                                                                                                                                                                                                                   </v>
      </c>
      <c r="HX35" s="42"/>
      <c r="HY35" s="42"/>
      <c r="HZ35" s="42"/>
      <c r="IA35" s="42"/>
      <c r="IB35" s="42"/>
      <c r="IC35" s="42"/>
      <c r="ID35" s="42"/>
      <c r="IE35" s="42"/>
      <c r="IF35" s="42"/>
      <c r="IG35" s="42"/>
      <c r="IH35" s="42"/>
      <c r="II35" s="42"/>
      <c r="IJ35" s="42"/>
      <c r="IK35" s="42"/>
      <c r="IL35" s="42"/>
      <c r="IM35" s="42"/>
      <c r="IN35" s="42"/>
      <c r="IO35" s="42"/>
      <c r="IP35" s="42"/>
      <c r="IQ35" s="42"/>
      <c r="IR35" s="42"/>
      <c r="IS35" s="42"/>
      <c r="IT35" s="42"/>
      <c r="IU35" s="42"/>
      <c r="IV35" s="42"/>
      <c r="IW35" s="42"/>
      <c r="IX35" s="42"/>
      <c r="IY35" s="42"/>
      <c r="IZ35" s="42"/>
      <c r="JA35" s="119"/>
      <c r="JB35" s="84" t="s">
        <v>434</v>
      </c>
    </row>
    <row r="36" spans="1:262">
      <c r="A36" s="62"/>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9"/>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c r="IW36" s="40"/>
      <c r="IX36" s="40"/>
      <c r="IY36" s="40"/>
      <c r="IZ36" s="40"/>
      <c r="JA36" s="40"/>
      <c r="JB36" s="84" t="s">
        <v>434</v>
      </c>
    </row>
    <row r="37" spans="1:262">
      <c r="A37" s="62"/>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9"/>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c r="IW37" s="40"/>
      <c r="IX37" s="40"/>
      <c r="IY37" s="40"/>
      <c r="IZ37" s="40"/>
      <c r="JA37" s="40"/>
      <c r="JB37" s="84" t="s">
        <v>434</v>
      </c>
    </row>
    <row r="38" spans="1:262">
      <c r="A38" s="62"/>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9"/>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c r="IW38" s="40"/>
      <c r="IX38" s="40"/>
      <c r="IY38" s="40"/>
      <c r="IZ38" s="40"/>
      <c r="JA38" s="40"/>
      <c r="JB38" s="84" t="s">
        <v>434</v>
      </c>
    </row>
    <row r="39" spans="1:262">
      <c r="A39" s="62"/>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9"/>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c r="IW39" s="40"/>
      <c r="IX39" s="40"/>
      <c r="IY39" s="40"/>
      <c r="IZ39" s="40"/>
      <c r="JA39" s="40"/>
      <c r="JB39" s="84" t="s">
        <v>434</v>
      </c>
    </row>
    <row r="40" spans="1:262">
      <c r="A40" s="62"/>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9"/>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c r="IW40" s="40"/>
      <c r="IX40" s="40"/>
      <c r="IY40" s="40"/>
      <c r="IZ40" s="40"/>
      <c r="JA40" s="40"/>
      <c r="JB40" s="84" t="s">
        <v>434</v>
      </c>
    </row>
    <row r="41" spans="1:262">
      <c r="A41" s="62"/>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9"/>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c r="IW41" s="40"/>
      <c r="IX41" s="40"/>
      <c r="IY41" s="40"/>
      <c r="IZ41" s="40"/>
      <c r="JA41" s="40"/>
      <c r="JB41" s="84" t="s">
        <v>434</v>
      </c>
    </row>
    <row r="42" spans="1:262">
      <c r="A42" s="62"/>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9"/>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c r="IW42" s="40"/>
      <c r="IX42" s="40"/>
      <c r="IY42" s="40"/>
      <c r="IZ42" s="40"/>
      <c r="JA42" s="40"/>
      <c r="JB42" s="84" t="s">
        <v>434</v>
      </c>
    </row>
    <row r="43" spans="1:262">
      <c r="A43" s="62"/>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9"/>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c r="IW43" s="40"/>
      <c r="IX43" s="40"/>
      <c r="IY43" s="40"/>
      <c r="IZ43" s="40"/>
      <c r="JA43" s="40"/>
      <c r="JB43" s="84" t="s">
        <v>434</v>
      </c>
    </row>
    <row r="44" spans="1:262">
      <c r="A44" s="62"/>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9"/>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c r="IW44" s="40"/>
      <c r="IX44" s="40"/>
      <c r="IY44" s="40"/>
      <c r="IZ44" s="40"/>
      <c r="JA44" s="40"/>
      <c r="JB44" s="84" t="s">
        <v>434</v>
      </c>
    </row>
    <row r="45" spans="1:262">
      <c r="A45" s="62"/>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9"/>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c r="IW45" s="40"/>
      <c r="IX45" s="40"/>
      <c r="IY45" s="40"/>
      <c r="IZ45" s="40"/>
      <c r="JA45" s="40"/>
      <c r="JB45" s="84" t="s">
        <v>434</v>
      </c>
    </row>
    <row r="46" spans="1:262">
      <c r="A46" s="62"/>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9"/>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c r="IW46" s="40"/>
      <c r="IX46" s="40"/>
      <c r="IY46" s="40"/>
      <c r="IZ46" s="40"/>
      <c r="JA46" s="40"/>
      <c r="JB46" s="84" t="s">
        <v>434</v>
      </c>
    </row>
    <row r="47" spans="1:262">
      <c r="A47" s="62"/>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9"/>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c r="IW47" s="40"/>
      <c r="IX47" s="40"/>
      <c r="IY47" s="40"/>
      <c r="IZ47" s="40"/>
      <c r="JA47" s="40"/>
      <c r="JB47" s="84" t="s">
        <v>434</v>
      </c>
    </row>
    <row r="48" spans="1:262">
      <c r="A48" s="62"/>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9"/>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c r="IW48" s="40"/>
      <c r="IX48" s="40"/>
      <c r="IY48" s="40"/>
      <c r="IZ48" s="40"/>
      <c r="JA48" s="40"/>
      <c r="JB48" s="84" t="s">
        <v>434</v>
      </c>
    </row>
    <row r="49" spans="1:262">
      <c r="A49" s="62"/>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9"/>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c r="IW49" s="40"/>
      <c r="IX49" s="40"/>
      <c r="IY49" s="40"/>
      <c r="IZ49" s="40"/>
      <c r="JA49" s="40"/>
      <c r="JB49" s="84" t="s">
        <v>434</v>
      </c>
    </row>
    <row r="50" spans="1:262">
      <c r="A50" s="62"/>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9"/>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c r="IW50" s="40"/>
      <c r="IX50" s="40"/>
      <c r="IY50" s="40"/>
      <c r="IZ50" s="40"/>
      <c r="JA50" s="40"/>
      <c r="JB50" s="84" t="s">
        <v>434</v>
      </c>
    </row>
    <row r="51" spans="1:262">
      <c r="A51" s="62"/>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9"/>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c r="IW51" s="40"/>
      <c r="IX51" s="40"/>
      <c r="IY51" s="40"/>
      <c r="IZ51" s="40"/>
      <c r="JA51" s="40"/>
      <c r="JB51" s="84" t="s">
        <v>434</v>
      </c>
    </row>
    <row r="52" spans="1:262">
      <c r="A52" s="62"/>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9"/>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c r="IW52" s="40"/>
      <c r="IX52" s="40"/>
      <c r="IY52" s="40"/>
      <c r="IZ52" s="40"/>
      <c r="JA52" s="40"/>
      <c r="JB52" s="84" t="s">
        <v>434</v>
      </c>
    </row>
    <row r="53" spans="1:262">
      <c r="A53" s="62"/>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9"/>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c r="IW53" s="40"/>
      <c r="IX53" s="40"/>
      <c r="IY53" s="40"/>
      <c r="IZ53" s="40"/>
      <c r="JA53" s="40"/>
      <c r="JB53" s="84" t="s">
        <v>434</v>
      </c>
    </row>
    <row r="54" spans="1:262">
      <c r="A54" s="62"/>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9"/>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c r="IW54" s="40"/>
      <c r="IX54" s="40"/>
      <c r="IY54" s="40"/>
      <c r="IZ54" s="40"/>
      <c r="JA54" s="40"/>
      <c r="JB54" s="84" t="s">
        <v>434</v>
      </c>
    </row>
    <row r="55" spans="1:262">
      <c r="A55" s="62"/>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9"/>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c r="IW55" s="40"/>
      <c r="IX55" s="40"/>
      <c r="IY55" s="40"/>
      <c r="IZ55" s="40"/>
      <c r="JA55" s="40"/>
      <c r="JB55" s="40"/>
    </row>
    <row r="56" spans="1:262">
      <c r="A56" s="62"/>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9"/>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c r="IW56" s="40"/>
      <c r="IX56" s="40"/>
      <c r="IY56" s="40"/>
      <c r="IZ56" s="40"/>
      <c r="JA56" s="40"/>
      <c r="JB56" s="40"/>
    </row>
    <row r="57" spans="1:262">
      <c r="A57" s="62"/>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9"/>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c r="IW57" s="40"/>
      <c r="IX57" s="40"/>
      <c r="IY57" s="40"/>
      <c r="IZ57" s="40"/>
      <c r="JA57" s="40"/>
      <c r="JB57" s="40"/>
    </row>
    <row r="58" spans="1:262">
      <c r="A58" s="62"/>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9"/>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c r="IW58" s="40"/>
      <c r="IX58" s="40"/>
      <c r="IY58" s="40"/>
      <c r="IZ58" s="40"/>
      <c r="JA58" s="40"/>
      <c r="JB58" s="40"/>
    </row>
    <row r="59" spans="1:262">
      <c r="A59" s="62"/>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9"/>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row>
    <row r="60" spans="1:262">
      <c r="A60" s="62"/>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9"/>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c r="IW60" s="40"/>
      <c r="IX60" s="40"/>
      <c r="IY60" s="40"/>
      <c r="IZ60" s="40"/>
      <c r="JA60" s="40"/>
      <c r="JB60" s="40"/>
    </row>
    <row r="61" spans="1:262">
      <c r="A61" s="62"/>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9"/>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c r="IW61" s="40"/>
      <c r="IX61" s="40"/>
      <c r="IY61" s="40"/>
      <c r="IZ61" s="40"/>
      <c r="JA61" s="40"/>
      <c r="JB61" s="40"/>
    </row>
    <row r="62" spans="1:262">
      <c r="A62" s="62"/>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9"/>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c r="IW62" s="40"/>
      <c r="IX62" s="40"/>
      <c r="IY62" s="40"/>
      <c r="IZ62" s="40"/>
      <c r="JA62" s="40"/>
      <c r="JB62" s="40"/>
    </row>
    <row r="63" spans="1:262">
      <c r="A63" s="62"/>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9"/>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c r="IW63" s="40"/>
      <c r="IX63" s="40"/>
      <c r="IY63" s="40"/>
      <c r="IZ63" s="40"/>
      <c r="JA63" s="40"/>
      <c r="JB63" s="40"/>
    </row>
    <row r="64" spans="1:262">
      <c r="A64" s="62"/>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9"/>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c r="IW64" s="40"/>
      <c r="IX64" s="40"/>
      <c r="IY64" s="40"/>
      <c r="IZ64" s="40"/>
      <c r="JA64" s="40"/>
      <c r="JB64" s="40"/>
    </row>
    <row r="65" spans="1:262">
      <c r="A65" s="62"/>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9"/>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c r="IX65" s="40"/>
      <c r="IY65" s="40"/>
      <c r="IZ65" s="40"/>
      <c r="JA65" s="40"/>
      <c r="JB65" s="40"/>
    </row>
    <row r="66" spans="1:262">
      <c r="A66" s="62"/>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9"/>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c r="IW66" s="40"/>
      <c r="IX66" s="40"/>
      <c r="IY66" s="40"/>
      <c r="IZ66" s="40"/>
      <c r="JA66" s="40"/>
      <c r="JB66" s="40"/>
    </row>
    <row r="67" spans="1:262">
      <c r="A67" s="62"/>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9"/>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c r="IW67" s="40"/>
      <c r="IX67" s="40"/>
      <c r="IY67" s="40"/>
      <c r="IZ67" s="40"/>
      <c r="JA67" s="40"/>
      <c r="JB67" s="40"/>
    </row>
    <row r="68" spans="1:262">
      <c r="A68" s="62"/>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9"/>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c r="IW68" s="40"/>
      <c r="IX68" s="40"/>
      <c r="IY68" s="40"/>
      <c r="IZ68" s="40"/>
      <c r="JA68" s="40"/>
      <c r="JB68" s="40"/>
    </row>
    <row r="69" spans="1:262">
      <c r="A69" s="62"/>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9"/>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c r="IW69" s="40"/>
      <c r="IX69" s="40"/>
      <c r="IY69" s="40"/>
      <c r="IZ69" s="40"/>
      <c r="JA69" s="40"/>
      <c r="JB69" s="40"/>
    </row>
    <row r="70" spans="1:262">
      <c r="A70" s="62"/>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9"/>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c r="IW70" s="40"/>
      <c r="IX70" s="40"/>
      <c r="IY70" s="40"/>
      <c r="IZ70" s="40"/>
      <c r="JA70" s="40"/>
      <c r="JB70" s="40"/>
    </row>
    <row r="71" spans="1:262">
      <c r="A71" s="62"/>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9"/>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c r="IW71" s="40"/>
      <c r="IX71" s="40"/>
      <c r="IY71" s="40"/>
      <c r="IZ71" s="40"/>
      <c r="JA71" s="40"/>
      <c r="JB71" s="40"/>
    </row>
    <row r="72" spans="1:262">
      <c r="A72" s="62"/>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9"/>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c r="IW72" s="40"/>
      <c r="IX72" s="40"/>
      <c r="IY72" s="40"/>
      <c r="IZ72" s="40"/>
      <c r="JA72" s="40"/>
      <c r="JB72" s="40"/>
    </row>
    <row r="73" spans="1:262">
      <c r="A73" s="62"/>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9"/>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c r="IW73" s="40"/>
      <c r="IX73" s="40"/>
      <c r="IY73" s="40"/>
      <c r="IZ73" s="40"/>
      <c r="JA73" s="40"/>
      <c r="JB73" s="40"/>
    </row>
    <row r="74" spans="1:262">
      <c r="A74" s="62"/>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9"/>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c r="IW74" s="40"/>
      <c r="IX74" s="40"/>
      <c r="IY74" s="40"/>
      <c r="IZ74" s="40"/>
      <c r="JA74" s="40"/>
      <c r="JB74" s="40"/>
    </row>
    <row r="75" spans="1:262">
      <c r="A75" s="62"/>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9"/>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c r="IW75" s="40"/>
      <c r="IX75" s="40"/>
      <c r="IY75" s="40"/>
      <c r="IZ75" s="40"/>
      <c r="JA75" s="40"/>
      <c r="JB75" s="40"/>
    </row>
    <row r="76" spans="1:262" ht="13.5" thickBot="1">
      <c r="A76" s="86"/>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9"/>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c r="IW76" s="40"/>
      <c r="IX76" s="40"/>
      <c r="IY76" s="40"/>
      <c r="IZ76" s="40"/>
      <c r="JA76" s="40"/>
      <c r="JB76" s="40"/>
    </row>
  </sheetData>
  <sheetProtection selectLockedCells="1"/>
  <phoneticPr fontId="23" type="noConversion"/>
  <conditionalFormatting sqref="A3:IG3 IM3:IQ3">
    <cfRule type="expression" dxfId="56" priority="62">
      <formula>$A$2&lt;&gt;""</formula>
    </cfRule>
  </conditionalFormatting>
  <conditionalFormatting sqref="A34:IW34">
    <cfRule type="expression" dxfId="55" priority="54">
      <formula>$A$2&lt;&gt;""</formula>
    </cfRule>
  </conditionalFormatting>
  <conditionalFormatting sqref="E4:T33 AX4:BQ33 BS4:CB33 CD4:CI33 GU4:GU33 GW4:HA33 HC4:HE33 IH4:IL33">
    <cfRule type="expression" dxfId="54" priority="212">
      <formula>$A4&lt;&gt;""</formula>
    </cfRule>
  </conditionalFormatting>
  <conditionalFormatting sqref="Z4:AB33 V4:X33">
    <cfRule type="expression" dxfId="53" priority="215">
      <formula>$A4&lt;&gt;""</formula>
    </cfRule>
  </conditionalFormatting>
  <conditionalFormatting sqref="AA4:AB33">
    <cfRule type="expression" dxfId="52" priority="211">
      <formula>$Z4&lt;&gt;"Ja"</formula>
    </cfRule>
  </conditionalFormatting>
  <conditionalFormatting sqref="AF4:AH33 AD4:AD33 AM4:AU33">
    <cfRule type="expression" dxfId="51" priority="214">
      <formula>$A4&lt;&gt;""</formula>
    </cfRule>
  </conditionalFormatting>
  <conditionalFormatting sqref="AG4:AH33">
    <cfRule type="expression" dxfId="50" priority="210">
      <formula>$AF4&lt;&gt;"Ja"</formula>
    </cfRule>
  </conditionalFormatting>
  <conditionalFormatting sqref="AI4:AK33">
    <cfRule type="expression" dxfId="49" priority="17">
      <formula>$A4&lt;&gt;""</formula>
    </cfRule>
  </conditionalFormatting>
  <conditionalFormatting sqref="CK4:CK33 CO4:CQ33 CS4:CU33 CW4:CY33 DA4:DC33 DE4:DG33">
    <cfRule type="expression" dxfId="48" priority="209">
      <formula>$A4&lt;&gt;""</formula>
    </cfRule>
  </conditionalFormatting>
  <conditionalFormatting sqref="DI4:DK33 DQ4:DS33">
    <cfRule type="expression" dxfId="47" priority="60">
      <formula>$A4&lt;&gt;""</formula>
    </cfRule>
  </conditionalFormatting>
  <conditionalFormatting sqref="DM4:DO33">
    <cfRule type="expression" dxfId="46" priority="16">
      <formula>$A4&lt;&gt;""</formula>
    </cfRule>
  </conditionalFormatting>
  <conditionalFormatting sqref="DU4:DW33">
    <cfRule type="expression" dxfId="45" priority="59">
      <formula>$A4&lt;&gt;""</formula>
    </cfRule>
  </conditionalFormatting>
  <conditionalFormatting sqref="DY4:EA33">
    <cfRule type="expression" dxfId="44" priority="58">
      <formula>$A4&lt;&gt;""</formula>
    </cfRule>
  </conditionalFormatting>
  <conditionalFormatting sqref="EC4:EE33">
    <cfRule type="expression" dxfId="43" priority="57">
      <formula>$A4&lt;&gt;""</formula>
    </cfRule>
  </conditionalFormatting>
  <conditionalFormatting sqref="EG4:EI33">
    <cfRule type="expression" dxfId="42" priority="56">
      <formula>$A4&lt;&gt;""</formula>
    </cfRule>
  </conditionalFormatting>
  <conditionalFormatting sqref="EK4:EL33">
    <cfRule type="expression" dxfId="41" priority="15">
      <formula>$A4&lt;&gt;""</formula>
    </cfRule>
  </conditionalFormatting>
  <conditionalFormatting sqref="EN4:EN33 EV4:EV33 EY4:FB33 FD4:FG33 FI4:FL33 FN4:FQ33 FS4:FV33 FX4:GA33 GC4:GK33 GM4:GP33 GR4:GR33 HU4:HU33">
    <cfRule type="expression" dxfId="40" priority="207">
      <formula>$A4&lt;&gt;""</formula>
    </cfRule>
  </conditionalFormatting>
  <conditionalFormatting sqref="EP4:ET33">
    <cfRule type="expression" dxfId="39" priority="55">
      <formula>$A4&lt;&gt;""</formula>
    </cfRule>
  </conditionalFormatting>
  <conditionalFormatting sqref="EX3 EX34">
    <cfRule type="expression" dxfId="38" priority="190">
      <formula>$E$34=0</formula>
    </cfRule>
  </conditionalFormatting>
  <conditionalFormatting sqref="EX4:EX33">
    <cfRule type="cellIs" dxfId="37" priority="189" operator="greaterThan">
      <formula>1.001</formula>
    </cfRule>
    <cfRule type="expression" dxfId="36" priority="989">
      <formula>$E4=""</formula>
    </cfRule>
  </conditionalFormatting>
  <conditionalFormatting sqref="EY4:FB33">
    <cfRule type="cellIs" dxfId="35" priority="44" operator="greaterThan">
      <formula>100</formula>
    </cfRule>
  </conditionalFormatting>
  <conditionalFormatting sqref="FC3 FC34">
    <cfRule type="expression" dxfId="34" priority="188">
      <formula>$F$34=0</formula>
    </cfRule>
  </conditionalFormatting>
  <conditionalFormatting sqref="FC4:FC33 FH4:FH33 FM4:FM33 FR4:FR33 FW4:FW33">
    <cfRule type="cellIs" dxfId="33" priority="43" operator="greaterThan">
      <formula>1.0001</formula>
    </cfRule>
  </conditionalFormatting>
  <conditionalFormatting sqref="FC4:FC33">
    <cfRule type="expression" dxfId="32" priority="987">
      <formula>$F4=""</formula>
    </cfRule>
  </conditionalFormatting>
  <conditionalFormatting sqref="FD4:FG33">
    <cfRule type="cellIs" dxfId="31" priority="166" operator="greaterThan">
      <formula>100</formula>
    </cfRule>
  </conditionalFormatting>
  <conditionalFormatting sqref="FH3 FH34">
    <cfRule type="expression" dxfId="30" priority="186">
      <formula>$G$34=0</formula>
    </cfRule>
  </conditionalFormatting>
  <conditionalFormatting sqref="FH4:FH33">
    <cfRule type="expression" dxfId="29" priority="187">
      <formula>$G4=""</formula>
    </cfRule>
  </conditionalFormatting>
  <conditionalFormatting sqref="FI4:FL33">
    <cfRule type="cellIs" dxfId="28" priority="156" operator="greaterThan">
      <formula>100</formula>
    </cfRule>
  </conditionalFormatting>
  <conditionalFormatting sqref="FM3 FM34">
    <cfRule type="expression" dxfId="27" priority="184">
      <formula>$H$34=0</formula>
    </cfRule>
  </conditionalFormatting>
  <conditionalFormatting sqref="FM4:FM33">
    <cfRule type="expression" dxfId="26" priority="185">
      <formula>$H4=""</formula>
    </cfRule>
  </conditionalFormatting>
  <conditionalFormatting sqref="FN4:FQ33">
    <cfRule type="cellIs" dxfId="25" priority="145" operator="greaterThan">
      <formula>100</formula>
    </cfRule>
  </conditionalFormatting>
  <conditionalFormatting sqref="FR3 FR34">
    <cfRule type="expression" dxfId="24" priority="182">
      <formula>$I$34=0</formula>
    </cfRule>
  </conditionalFormatting>
  <conditionalFormatting sqref="FR4:FR33">
    <cfRule type="expression" dxfId="23" priority="183">
      <formula>$I4=""</formula>
    </cfRule>
  </conditionalFormatting>
  <conditionalFormatting sqref="FS4:FV33">
    <cfRule type="cellIs" dxfId="22" priority="133" operator="greaterThan">
      <formula>100</formula>
    </cfRule>
  </conditionalFormatting>
  <conditionalFormatting sqref="FW3 FW34 GB34">
    <cfRule type="expression" dxfId="21" priority="180">
      <formula>$IX$34=0</formula>
    </cfRule>
  </conditionalFormatting>
  <conditionalFormatting sqref="FW4:FW33">
    <cfRule type="expression" dxfId="20" priority="181">
      <formula>$J4=""</formula>
    </cfRule>
  </conditionalFormatting>
  <conditionalFormatting sqref="FX4:GA33">
    <cfRule type="cellIs" dxfId="19" priority="107" operator="greaterThan">
      <formula>100</formula>
    </cfRule>
  </conditionalFormatting>
  <conditionalFormatting sqref="GB3">
    <cfRule type="expression" dxfId="18" priority="9">
      <formula>$IX$34=0</formula>
    </cfRule>
  </conditionalFormatting>
  <conditionalFormatting sqref="GB4:GB33">
    <cfRule type="cellIs" dxfId="17" priority="7" operator="greaterThan">
      <formula>1.0001</formula>
    </cfRule>
    <cfRule type="expression" dxfId="16" priority="10">
      <formula>$J4=""</formula>
    </cfRule>
  </conditionalFormatting>
  <conditionalFormatting sqref="GC4:GK33">
    <cfRule type="cellIs" dxfId="15" priority="8" operator="greaterThan">
      <formula>100</formula>
    </cfRule>
  </conditionalFormatting>
  <conditionalFormatting sqref="GG3 GG34">
    <cfRule type="expression" dxfId="14" priority="13">
      <formula>$I$34=0</formula>
    </cfRule>
  </conditionalFormatting>
  <conditionalFormatting sqref="GG4:GG33">
    <cfRule type="cellIs" dxfId="13" priority="11" operator="greaterThan">
      <formula>1.0001</formula>
    </cfRule>
    <cfRule type="expression" dxfId="12" priority="14">
      <formula>$I4=""</formula>
    </cfRule>
  </conditionalFormatting>
  <conditionalFormatting sqref="GL3 GL34">
    <cfRule type="expression" dxfId="11" priority="5">
      <formula>$I$34=0</formula>
    </cfRule>
  </conditionalFormatting>
  <conditionalFormatting sqref="GL4:GL33">
    <cfRule type="cellIs" dxfId="10" priority="3" operator="greaterThan">
      <formula>1.0001</formula>
    </cfRule>
    <cfRule type="expression" dxfId="9" priority="6">
      <formula>$I4=""</formula>
    </cfRule>
  </conditionalFormatting>
  <conditionalFormatting sqref="GM4:GP33">
    <cfRule type="cellIs" dxfId="8" priority="4" operator="greaterThan">
      <formula>100</formula>
    </cfRule>
  </conditionalFormatting>
  <conditionalFormatting sqref="HG4:HG33 HI4:HJ33 HL4:HO33 HQ4:HR33 HW4:HW33 HZ4:IA33">
    <cfRule type="expression" dxfId="7" priority="205">
      <formula>$A4&lt;&gt;""</formula>
    </cfRule>
  </conditionalFormatting>
  <conditionalFormatting sqref="HJ4:HJ33">
    <cfRule type="cellIs" dxfId="6" priority="63" operator="greaterThan">
      <formula>HI4</formula>
    </cfRule>
  </conditionalFormatting>
  <conditionalFormatting sqref="HR4:HR33">
    <cfRule type="cellIs" dxfId="5" priority="103" operator="greaterThan">
      <formula>HQ4</formula>
    </cfRule>
  </conditionalFormatting>
  <conditionalFormatting sqref="HV3">
    <cfRule type="expression" dxfId="4" priority="239">
      <formula>$HV$2&lt;&gt;" "</formula>
    </cfRule>
  </conditionalFormatting>
  <conditionalFormatting sqref="HV4:HV33">
    <cfRule type="expression" dxfId="3" priority="240">
      <formula>$HV$2&lt;&gt;""</formula>
    </cfRule>
  </conditionalFormatting>
  <conditionalFormatting sqref="IA4:IA33">
    <cfRule type="cellIs" dxfId="2" priority="102" operator="greaterThan">
      <formula>HZ4</formula>
    </cfRule>
  </conditionalFormatting>
  <conditionalFormatting sqref="ID4:IF33 IO4:IP33">
    <cfRule type="expression" dxfId="1" priority="204">
      <formula>$A4&lt;&gt;""</formula>
    </cfRule>
  </conditionalFormatting>
  <conditionalFormatting sqref="IR4:IW33">
    <cfRule type="expression" dxfId="0" priority="2">
      <formula>$A4&lt;&gt;""</formula>
    </cfRule>
  </conditionalFormatting>
  <dataValidations count="7">
    <dataValidation type="whole" allowBlank="1" showInputMessage="1" showErrorMessage="1" errorTitle="Maks 365 dager" error="Du har lagt inn et antall åpningsdager som overstiger antall dager i året." promptTitle="Maks antall dager er 365" prompt="Dersom du legger inn tall større enn 365 får du en feilmelding og må endre til et tall fra 0 til 365." sqref="GU4:GU33" xr:uid="{00000000-0002-0000-0200-000001000000}">
      <formula1>0</formula1>
      <formula2>365</formula2>
    </dataValidation>
    <dataValidation type="list" allowBlank="1" showInputMessage="1" showErrorMessage="1" promptTitle="Ja eller Nei" prompt="Velg ett av svaralternativene." sqref="AD4:AD33 GW4:GW33 Z4:Z33 AF4:AF33 GZ4:HA33" xr:uid="{00000000-0002-0000-0200-000002000000}">
      <formula1>janei</formula1>
    </dataValidation>
    <dataValidation type="whole" operator="greaterThan" allowBlank="1" showInputMessage="1" showErrorMessage="1" promptTitle="Billettpris større enn 0,-" prompt="Skriv inn verdi bare dersom billettene koster noe. Dersom det er gratis adgang skriver du ikke noe i feltet." sqref="GX4:GY33" xr:uid="{00000000-0002-0000-0200-000003000000}">
      <formula1>0</formula1>
    </dataValidation>
    <dataValidation allowBlank="1" showInputMessage="1" showErrorMessage="1" promptTitle="Inntil 100%" prompt="Feltet tar ikke verdier over 100%" sqref="FS4:FV33 FI4:FL33 FD4:FG33 EY4:FB33 FN4:FQ33 FX4:GA33 GC4:GK33 GM4:GP33" xr:uid="{00000000-0002-0000-0200-000004000000}"/>
    <dataValidation allowBlank="1" showErrorMessage="1" promptTitle="Ja eller Nei" prompt="Velg ett av svaralternativene." sqref="AE4:AE33 AG4:AH33" xr:uid="{338B6ABB-43A3-408D-B3D0-E35D61FB2622}"/>
    <dataValidation type="whole" operator="greaterThanOrEqual" allowBlank="1" showInputMessage="1" showErrorMessage="1" promptTitle="Cellen tar bare heltall" prompt="Cellen tar bare heltall" sqref="HG4:HG33 HI4:HI33" xr:uid="{A091967B-437D-46BA-8BA2-F071E406B5CC}">
      <formula1>0</formula1>
    </dataValidation>
    <dataValidation type="whole" operator="greaterThanOrEqual" allowBlank="1" showInputMessage="1" showErrorMessage="1" sqref="IK4:IL33 HQ4:HR33 HL4:HO33 IW4:IW33" xr:uid="{C0D2370C-7C2E-4523-98B5-2FC523B20E93}">
      <formula1>0</formula1>
    </dataValidation>
  </dataValidations>
  <pageMargins left="0.7" right="0.7" top="0.75" bottom="0.75" header="0.3" footer="0.3"/>
  <pageSetup paperSize="9" orientation="portrait" r:id="rId1"/>
  <ignoredErrors>
    <ignoredError sqref="HX3 U3 BR3 CL3:CN3 EW3:EX3 GS3:GT3 AL3 IG3 IM3 IB3 IN3 Y3 AC3 AV3:AW3 CC3 CR3 CV3 CZ3 DD3 DH3 DT3 DX3 EB3 EF3 FC3 FH3 FM3 FR3 FW3 GV3 HB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6E608-50D8-4650-8E26-5B56A1A24241}">
  <dimension ref="A1:AM302"/>
  <sheetViews>
    <sheetView zoomScaleNormal="100" workbookViewId="0">
      <selection activeCell="D2" sqref="D2"/>
    </sheetView>
  </sheetViews>
  <sheetFormatPr defaultColWidth="11.42578125" defaultRowHeight="12.6"/>
  <cols>
    <col min="1" max="1" width="19.5703125" style="182" customWidth="1"/>
    <col min="2" max="2" width="29.5703125" bestFit="1" customWidth="1"/>
    <col min="3" max="3" width="12.28515625" customWidth="1"/>
    <col min="4" max="12" width="14.140625" customWidth="1"/>
    <col min="13" max="13" width="18.42578125" customWidth="1"/>
  </cols>
  <sheetData>
    <row r="1" spans="1:39" ht="12.95">
      <c r="A1" s="180"/>
      <c r="B1" s="87"/>
      <c r="C1" s="87" t="s">
        <v>446</v>
      </c>
      <c r="D1" s="187" t="s">
        <v>447</v>
      </c>
      <c r="E1" s="187" t="s">
        <v>447</v>
      </c>
      <c r="F1" s="187" t="s">
        <v>447</v>
      </c>
      <c r="G1" s="187" t="s">
        <v>447</v>
      </c>
      <c r="H1" s="187" t="s">
        <v>447</v>
      </c>
      <c r="I1" s="187" t="s">
        <v>447</v>
      </c>
      <c r="J1" s="187" t="s">
        <v>447</v>
      </c>
      <c r="K1" s="187" t="s">
        <v>447</v>
      </c>
      <c r="L1" s="187" t="s">
        <v>447</v>
      </c>
      <c r="M1" s="187" t="s">
        <v>447</v>
      </c>
      <c r="N1" s="187" t="s">
        <v>447</v>
      </c>
      <c r="O1" s="187" t="s">
        <v>447</v>
      </c>
      <c r="P1" s="187" t="s">
        <v>447</v>
      </c>
      <c r="Q1" s="187" t="s">
        <v>447</v>
      </c>
      <c r="R1" s="187" t="s">
        <v>447</v>
      </c>
      <c r="S1" s="187" t="s">
        <v>447</v>
      </c>
      <c r="T1" s="187" t="s">
        <v>447</v>
      </c>
      <c r="U1" s="187" t="s">
        <v>447</v>
      </c>
      <c r="V1" s="187" t="s">
        <v>447</v>
      </c>
      <c r="W1" s="187" t="s">
        <v>447</v>
      </c>
      <c r="X1" s="187" t="s">
        <v>447</v>
      </c>
      <c r="Y1" s="187" t="s">
        <v>447</v>
      </c>
      <c r="Z1" s="187" t="s">
        <v>447</v>
      </c>
      <c r="AA1" s="187" t="s">
        <v>447</v>
      </c>
      <c r="AB1" s="187" t="s">
        <v>447</v>
      </c>
      <c r="AC1" s="187" t="s">
        <v>447</v>
      </c>
      <c r="AD1" s="187" t="s">
        <v>447</v>
      </c>
      <c r="AE1" s="187" t="s">
        <v>447</v>
      </c>
      <c r="AF1" s="187" t="s">
        <v>447</v>
      </c>
      <c r="AG1" s="187" t="s">
        <v>447</v>
      </c>
      <c r="AH1" s="187" t="s">
        <v>447</v>
      </c>
      <c r="AI1" s="187" t="s">
        <v>447</v>
      </c>
      <c r="AJ1" s="187" t="s">
        <v>447</v>
      </c>
      <c r="AK1" s="187" t="s">
        <v>447</v>
      </c>
      <c r="AL1" s="187" t="s">
        <v>447</v>
      </c>
      <c r="AM1" s="187" t="s">
        <v>447</v>
      </c>
    </row>
    <row r="2" spans="1:39">
      <c r="A2" s="213" t="s">
        <v>448</v>
      </c>
      <c r="B2" s="176" t="s">
        <v>449</v>
      </c>
      <c r="C2" s="176" t="str">
        <f>IF(SUM(D2:AM2)=0,"-",SUM(D2:M2))</f>
        <v>-</v>
      </c>
      <c r="D2" s="188"/>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row>
    <row r="3" spans="1:39">
      <c r="A3" s="214"/>
      <c r="B3" t="s">
        <v>450</v>
      </c>
      <c r="C3" s="176" t="str">
        <f t="shared" ref="C3:C59" si="0">IF(SUM(D3:AM3)=0,"-",SUM(D3:M3))</f>
        <v>-</v>
      </c>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row>
    <row r="4" spans="1:39">
      <c r="A4" s="214"/>
      <c r="B4" t="s">
        <v>451</v>
      </c>
      <c r="C4" s="176" t="str">
        <f t="shared" si="0"/>
        <v>-</v>
      </c>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row>
    <row r="5" spans="1:39">
      <c r="A5" s="214"/>
      <c r="B5" t="s">
        <v>452</v>
      </c>
      <c r="C5" s="176" t="str">
        <f t="shared" si="0"/>
        <v>-</v>
      </c>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row>
    <row r="6" spans="1:39">
      <c r="A6" s="214"/>
      <c r="B6" t="s">
        <v>453</v>
      </c>
      <c r="C6" s="176" t="str">
        <f t="shared" si="0"/>
        <v>-</v>
      </c>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row>
    <row r="7" spans="1:39">
      <c r="A7" s="214"/>
      <c r="B7" t="s">
        <v>454</v>
      </c>
      <c r="C7" s="176" t="str">
        <f t="shared" si="0"/>
        <v>-</v>
      </c>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row>
    <row r="8" spans="1:39">
      <c r="A8" s="214"/>
      <c r="B8" t="s">
        <v>455</v>
      </c>
      <c r="C8" s="176" t="str">
        <f t="shared" si="0"/>
        <v>-</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c r="AM8" s="184"/>
    </row>
    <row r="9" spans="1:39">
      <c r="A9" s="214"/>
      <c r="B9" t="s">
        <v>456</v>
      </c>
      <c r="C9" s="176" t="str">
        <f t="shared" si="0"/>
        <v>-</v>
      </c>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c r="AK9" s="184"/>
      <c r="AL9" s="184"/>
      <c r="AM9" s="184"/>
    </row>
    <row r="10" spans="1:39">
      <c r="A10" s="214"/>
      <c r="B10" t="s">
        <v>457</v>
      </c>
      <c r="C10" s="176" t="str">
        <f t="shared" si="0"/>
        <v>-</v>
      </c>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84"/>
      <c r="AL10" s="184"/>
      <c r="AM10" s="184"/>
    </row>
    <row r="11" spans="1:39">
      <c r="A11" s="214"/>
      <c r="B11" t="s">
        <v>458</v>
      </c>
      <c r="C11" s="176" t="str">
        <f t="shared" si="0"/>
        <v>-</v>
      </c>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4"/>
      <c r="AM11" s="184"/>
    </row>
    <row r="12" spans="1:39">
      <c r="A12" s="214"/>
      <c r="B12" t="s">
        <v>459</v>
      </c>
      <c r="C12" s="176" t="str">
        <f t="shared" si="0"/>
        <v>-</v>
      </c>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row>
    <row r="13" spans="1:39">
      <c r="A13" s="215"/>
      <c r="B13" s="175" t="s">
        <v>460</v>
      </c>
      <c r="C13" s="176" t="str">
        <f t="shared" si="0"/>
        <v>-</v>
      </c>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row>
    <row r="14" spans="1:39">
      <c r="A14" s="213" t="s">
        <v>461</v>
      </c>
      <c r="B14" s="176" t="s">
        <v>462</v>
      </c>
      <c r="C14" s="176" t="str">
        <f t="shared" si="0"/>
        <v>-</v>
      </c>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183"/>
    </row>
    <row r="15" spans="1:39">
      <c r="A15" s="214"/>
      <c r="B15" t="s">
        <v>463</v>
      </c>
      <c r="C15" s="176" t="str">
        <f t="shared" si="0"/>
        <v>-</v>
      </c>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row>
    <row r="16" spans="1:39">
      <c r="A16" s="214"/>
      <c r="B16" t="s">
        <v>464</v>
      </c>
      <c r="C16" s="176" t="str">
        <f t="shared" si="0"/>
        <v>-</v>
      </c>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row>
    <row r="17" spans="1:39">
      <c r="A17" s="214"/>
      <c r="B17" t="s">
        <v>465</v>
      </c>
      <c r="C17" s="176" t="str">
        <f t="shared" si="0"/>
        <v>-</v>
      </c>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row>
    <row r="18" spans="1:39">
      <c r="A18" s="214"/>
      <c r="B18" t="s">
        <v>466</v>
      </c>
      <c r="C18" s="176" t="str">
        <f t="shared" si="0"/>
        <v>-</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row>
    <row r="19" spans="1:39">
      <c r="A19" s="215"/>
      <c r="B19" s="175" t="s">
        <v>467</v>
      </c>
      <c r="C19" s="176" t="str">
        <f t="shared" si="0"/>
        <v>-</v>
      </c>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row>
    <row r="20" spans="1:39">
      <c r="A20" s="213" t="s">
        <v>468</v>
      </c>
      <c r="B20" s="176" t="s">
        <v>469</v>
      </c>
      <c r="C20" s="176" t="str">
        <f t="shared" si="0"/>
        <v>-</v>
      </c>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row>
    <row r="21" spans="1:39">
      <c r="A21" s="214"/>
      <c r="B21" t="s">
        <v>470</v>
      </c>
      <c r="C21" s="176" t="str">
        <f t="shared" si="0"/>
        <v>-</v>
      </c>
      <c r="D21" s="184"/>
      <c r="E21" s="184"/>
      <c r="F21" s="184"/>
      <c r="G21" s="184"/>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184"/>
      <c r="AI21" s="184"/>
      <c r="AJ21" s="184"/>
      <c r="AK21" s="184"/>
      <c r="AL21" s="184"/>
      <c r="AM21" s="184"/>
    </row>
    <row r="22" spans="1:39">
      <c r="A22" s="214"/>
      <c r="B22" t="s">
        <v>471</v>
      </c>
      <c r="C22" s="176" t="str">
        <f t="shared" si="0"/>
        <v>-</v>
      </c>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84"/>
    </row>
    <row r="23" spans="1:39">
      <c r="A23" s="214"/>
      <c r="B23" t="s">
        <v>472</v>
      </c>
      <c r="C23" s="176" t="str">
        <f t="shared" si="0"/>
        <v>-</v>
      </c>
      <c r="D23" s="184"/>
      <c r="E23" s="184"/>
      <c r="F23" s="184"/>
      <c r="G23" s="184"/>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row>
    <row r="24" spans="1:39">
      <c r="A24" s="214"/>
      <c r="B24" t="s">
        <v>473</v>
      </c>
      <c r="C24" s="176" t="str">
        <f t="shared" si="0"/>
        <v>-</v>
      </c>
      <c r="D24" s="184"/>
      <c r="E24" s="184"/>
      <c r="F24" s="184"/>
      <c r="G24" s="184"/>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4"/>
      <c r="AH24" s="184"/>
      <c r="AI24" s="184"/>
      <c r="AJ24" s="184"/>
      <c r="AK24" s="184"/>
      <c r="AL24" s="184"/>
      <c r="AM24" s="184"/>
    </row>
    <row r="25" spans="1:39">
      <c r="A25" s="215"/>
      <c r="B25" s="175" t="s">
        <v>474</v>
      </c>
      <c r="C25" s="176" t="str">
        <f t="shared" si="0"/>
        <v>-</v>
      </c>
      <c r="D25" s="185"/>
      <c r="E25" s="185"/>
      <c r="F25" s="185"/>
      <c r="G25" s="185"/>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row>
    <row r="26" spans="1:39">
      <c r="A26" s="213" t="s">
        <v>475</v>
      </c>
      <c r="B26" s="176" t="s">
        <v>476</v>
      </c>
      <c r="C26" s="176" t="str">
        <f t="shared" si="0"/>
        <v>-</v>
      </c>
      <c r="D26" s="183"/>
      <c r="E26" s="183"/>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row>
    <row r="27" spans="1:39">
      <c r="A27" s="214"/>
      <c r="B27" t="s">
        <v>477</v>
      </c>
      <c r="C27" s="176" t="str">
        <f t="shared" si="0"/>
        <v>-</v>
      </c>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row>
    <row r="28" spans="1:39">
      <c r="A28" s="214"/>
      <c r="B28" t="s">
        <v>478</v>
      </c>
      <c r="C28" s="176" t="str">
        <f t="shared" si="0"/>
        <v>-</v>
      </c>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c r="AM28" s="184"/>
    </row>
    <row r="29" spans="1:39">
      <c r="A29" s="214"/>
      <c r="B29" t="s">
        <v>479</v>
      </c>
      <c r="C29" s="176" t="str">
        <f t="shared" si="0"/>
        <v>-</v>
      </c>
      <c r="D29" s="184"/>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4"/>
    </row>
    <row r="30" spans="1:39">
      <c r="A30" s="215"/>
      <c r="B30" s="175" t="s">
        <v>480</v>
      </c>
      <c r="C30" s="176" t="str">
        <f t="shared" si="0"/>
        <v>-</v>
      </c>
      <c r="D30" s="185"/>
      <c r="E30" s="185"/>
      <c r="F30" s="185"/>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row>
    <row r="31" spans="1:39">
      <c r="A31" s="213" t="s">
        <v>481</v>
      </c>
      <c r="B31" s="176" t="s">
        <v>482</v>
      </c>
      <c r="C31" s="176" t="str">
        <f t="shared" si="0"/>
        <v>-</v>
      </c>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row>
    <row r="32" spans="1:39">
      <c r="A32" s="214"/>
      <c r="B32" t="s">
        <v>483</v>
      </c>
      <c r="C32" s="176" t="str">
        <f t="shared" si="0"/>
        <v>-</v>
      </c>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row>
    <row r="33" spans="1:39">
      <c r="A33" s="214"/>
      <c r="B33" t="s">
        <v>484</v>
      </c>
      <c r="C33" s="176" t="str">
        <f t="shared" si="0"/>
        <v>-</v>
      </c>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c r="AL33" s="184"/>
      <c r="AM33" s="184"/>
    </row>
    <row r="34" spans="1:39">
      <c r="A34" s="214"/>
      <c r="B34" t="s">
        <v>485</v>
      </c>
      <c r="C34" s="176" t="str">
        <f t="shared" si="0"/>
        <v>-</v>
      </c>
      <c r="D34" s="184"/>
      <c r="E34" s="184"/>
      <c r="F34" s="184"/>
      <c r="G34" s="184"/>
      <c r="H34" s="184"/>
      <c r="I34" s="184"/>
      <c r="J34" s="184"/>
      <c r="K34" s="184"/>
      <c r="L34" s="184"/>
      <c r="M34" s="184"/>
      <c r="N34" s="184"/>
      <c r="O34" s="184"/>
      <c r="P34" s="184"/>
      <c r="Q34" s="184"/>
      <c r="R34" s="184"/>
      <c r="S34" s="184"/>
      <c r="T34" s="184"/>
      <c r="U34" s="184"/>
      <c r="V34" s="184"/>
      <c r="W34" s="184"/>
      <c r="X34" s="184"/>
      <c r="Y34" s="184"/>
      <c r="Z34" s="184"/>
      <c r="AA34" s="184"/>
      <c r="AB34" s="184"/>
      <c r="AC34" s="184"/>
      <c r="AD34" s="184"/>
      <c r="AE34" s="184"/>
      <c r="AF34" s="184"/>
      <c r="AG34" s="184"/>
      <c r="AH34" s="184"/>
      <c r="AI34" s="184"/>
      <c r="AJ34" s="184"/>
      <c r="AK34" s="184"/>
      <c r="AL34" s="184"/>
      <c r="AM34" s="184"/>
    </row>
    <row r="35" spans="1:39">
      <c r="A35" s="214"/>
      <c r="B35" t="s">
        <v>486</v>
      </c>
      <c r="C35" s="176" t="str">
        <f t="shared" si="0"/>
        <v>-</v>
      </c>
      <c r="D35" s="184"/>
      <c r="E35" s="184"/>
      <c r="F35" s="184"/>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c r="AL35" s="184"/>
      <c r="AM35" s="184"/>
    </row>
    <row r="36" spans="1:39">
      <c r="A36" s="214"/>
      <c r="B36" t="s">
        <v>487</v>
      </c>
      <c r="C36" s="176" t="str">
        <f t="shared" si="0"/>
        <v>-</v>
      </c>
      <c r="D36" s="184"/>
      <c r="E36" s="184"/>
      <c r="F36" s="184"/>
      <c r="G36" s="184"/>
      <c r="H36" s="184"/>
      <c r="I36" s="184"/>
      <c r="J36" s="184"/>
      <c r="K36" s="184"/>
      <c r="L36" s="184"/>
      <c r="M36" s="184"/>
      <c r="N36" s="184"/>
      <c r="O36" s="184"/>
      <c r="P36" s="184"/>
      <c r="Q36" s="184"/>
      <c r="R36" s="184"/>
      <c r="S36" s="184"/>
      <c r="T36" s="184"/>
      <c r="U36" s="184"/>
      <c r="V36" s="184"/>
      <c r="W36" s="184"/>
      <c r="X36" s="184"/>
      <c r="Y36" s="184"/>
      <c r="Z36" s="184"/>
      <c r="AA36" s="184"/>
      <c r="AB36" s="184"/>
      <c r="AC36" s="184"/>
      <c r="AD36" s="184"/>
      <c r="AE36" s="184"/>
      <c r="AF36" s="184"/>
      <c r="AG36" s="184"/>
      <c r="AH36" s="184"/>
      <c r="AI36" s="184"/>
      <c r="AJ36" s="184"/>
      <c r="AK36" s="184"/>
      <c r="AL36" s="184"/>
      <c r="AM36" s="184"/>
    </row>
    <row r="37" spans="1:39">
      <c r="A37" s="214"/>
      <c r="B37" t="s">
        <v>488</v>
      </c>
      <c r="C37" s="176" t="str">
        <f t="shared" si="0"/>
        <v>-</v>
      </c>
      <c r="D37" s="184"/>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4"/>
      <c r="AI37" s="184"/>
      <c r="AJ37" s="184"/>
      <c r="AK37" s="184"/>
      <c r="AL37" s="184"/>
      <c r="AM37" s="184"/>
    </row>
    <row r="38" spans="1:39">
      <c r="A38" s="214"/>
      <c r="B38" t="s">
        <v>489</v>
      </c>
      <c r="C38" s="176" t="str">
        <f t="shared" si="0"/>
        <v>-</v>
      </c>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row>
    <row r="39" spans="1:39">
      <c r="A39" s="215"/>
      <c r="B39" s="175" t="s">
        <v>456</v>
      </c>
      <c r="C39" s="176" t="str">
        <f t="shared" si="0"/>
        <v>-</v>
      </c>
      <c r="D39" s="185"/>
      <c r="E39" s="185"/>
      <c r="F39" s="185"/>
      <c r="G39" s="185"/>
      <c r="H39" s="185"/>
      <c r="I39" s="185"/>
      <c r="J39" s="185"/>
      <c r="K39" s="185"/>
      <c r="L39" s="185"/>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row>
    <row r="40" spans="1:39">
      <c r="A40" s="213" t="s">
        <v>490</v>
      </c>
      <c r="B40" s="176" t="s">
        <v>491</v>
      </c>
      <c r="C40" s="176" t="str">
        <f t="shared" si="0"/>
        <v>-</v>
      </c>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row>
    <row r="41" spans="1:39">
      <c r="A41" s="214"/>
      <c r="B41" t="s">
        <v>492</v>
      </c>
      <c r="C41" s="176" t="str">
        <f t="shared" si="0"/>
        <v>-</v>
      </c>
      <c r="D41" s="184"/>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row>
    <row r="42" spans="1:39">
      <c r="A42" s="214"/>
      <c r="B42" t="s">
        <v>493</v>
      </c>
      <c r="C42" s="176" t="str">
        <f t="shared" si="0"/>
        <v>-</v>
      </c>
      <c r="D42" s="184"/>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row>
    <row r="43" spans="1:39">
      <c r="A43" s="215"/>
      <c r="B43" s="175" t="s">
        <v>494</v>
      </c>
      <c r="C43" s="176" t="str">
        <f t="shared" si="0"/>
        <v>-</v>
      </c>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row>
    <row r="44" spans="1:39">
      <c r="A44" s="213" t="s">
        <v>495</v>
      </c>
      <c r="B44" s="176" t="s">
        <v>496</v>
      </c>
      <c r="C44" s="176" t="str">
        <f t="shared" si="0"/>
        <v>-</v>
      </c>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row>
    <row r="45" spans="1:39">
      <c r="A45" s="214"/>
      <c r="B45" t="s">
        <v>497</v>
      </c>
      <c r="C45" s="176" t="str">
        <f t="shared" si="0"/>
        <v>-</v>
      </c>
      <c r="D45" s="184"/>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row>
    <row r="46" spans="1:39">
      <c r="A46" s="214"/>
      <c r="B46" t="s">
        <v>498</v>
      </c>
      <c r="C46" s="176" t="str">
        <f t="shared" si="0"/>
        <v>-</v>
      </c>
      <c r="D46" s="184"/>
      <c r="E46" s="184"/>
      <c r="F46" s="184"/>
      <c r="G46" s="184"/>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4"/>
      <c r="AI46" s="184"/>
      <c r="AJ46" s="184"/>
      <c r="AK46" s="184"/>
      <c r="AL46" s="184"/>
      <c r="AM46" s="184"/>
    </row>
    <row r="47" spans="1:39">
      <c r="A47" s="214"/>
      <c r="B47" t="s">
        <v>499</v>
      </c>
      <c r="C47" s="176" t="str">
        <f t="shared" si="0"/>
        <v>-</v>
      </c>
      <c r="D47" s="184"/>
      <c r="E47" s="184"/>
      <c r="F47" s="184"/>
      <c r="G47" s="184"/>
      <c r="H47" s="184"/>
      <c r="I47" s="184"/>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row>
    <row r="48" spans="1:39">
      <c r="A48" s="214"/>
      <c r="B48" t="s">
        <v>500</v>
      </c>
      <c r="C48" s="176" t="str">
        <f t="shared" si="0"/>
        <v>-</v>
      </c>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row>
    <row r="49" spans="1:39">
      <c r="A49" s="214"/>
      <c r="B49" t="s">
        <v>501</v>
      </c>
      <c r="C49" s="176" t="str">
        <f t="shared" si="0"/>
        <v>-</v>
      </c>
      <c r="D49" s="184"/>
      <c r="E49" s="184"/>
      <c r="F49" s="184"/>
      <c r="G49" s="184"/>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row>
    <row r="50" spans="1:39">
      <c r="A50" s="215"/>
      <c r="B50" s="175" t="s">
        <v>502</v>
      </c>
      <c r="C50" s="176" t="str">
        <f t="shared" si="0"/>
        <v>-</v>
      </c>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row>
    <row r="51" spans="1:39">
      <c r="A51" s="213" t="s">
        <v>503</v>
      </c>
      <c r="B51" s="176" t="s">
        <v>504</v>
      </c>
      <c r="C51" s="176" t="str">
        <f t="shared" si="0"/>
        <v>-</v>
      </c>
      <c r="D51" s="183"/>
      <c r="E51" s="183"/>
      <c r="F51" s="183"/>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row>
    <row r="52" spans="1:39">
      <c r="A52" s="214"/>
      <c r="B52" t="s">
        <v>505</v>
      </c>
      <c r="C52" s="176" t="str">
        <f t="shared" si="0"/>
        <v>-</v>
      </c>
      <c r="D52" s="184"/>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c r="AI52" s="184"/>
      <c r="AJ52" s="184"/>
      <c r="AK52" s="184"/>
      <c r="AL52" s="184"/>
      <c r="AM52" s="184"/>
    </row>
    <row r="53" spans="1:39">
      <c r="A53" s="214"/>
      <c r="B53" t="s">
        <v>506</v>
      </c>
      <c r="C53" s="176" t="str">
        <f t="shared" si="0"/>
        <v>-</v>
      </c>
      <c r="D53" s="184"/>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c r="AK53" s="184"/>
      <c r="AL53" s="184"/>
      <c r="AM53" s="184"/>
    </row>
    <row r="54" spans="1:39">
      <c r="A54" s="214"/>
      <c r="B54" t="s">
        <v>507</v>
      </c>
      <c r="C54" s="176" t="str">
        <f t="shared" si="0"/>
        <v>-</v>
      </c>
      <c r="D54" s="184"/>
      <c r="E54" s="184"/>
      <c r="F54" s="184"/>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4"/>
      <c r="AL54" s="184"/>
      <c r="AM54" s="184"/>
    </row>
    <row r="55" spans="1:39">
      <c r="A55" s="214"/>
      <c r="B55" t="s">
        <v>508</v>
      </c>
      <c r="C55" s="176" t="str">
        <f t="shared" si="0"/>
        <v>-</v>
      </c>
      <c r="D55" s="184"/>
      <c r="E55" s="184"/>
      <c r="F55" s="184"/>
      <c r="G55" s="184"/>
      <c r="H55" s="184"/>
      <c r="I55" s="184"/>
      <c r="J55" s="184"/>
      <c r="K55" s="184"/>
      <c r="L55" s="184"/>
      <c r="M55" s="184"/>
      <c r="N55" s="184"/>
      <c r="O55" s="184"/>
      <c r="P55" s="184"/>
      <c r="Q55" s="184"/>
      <c r="R55" s="184"/>
      <c r="S55" s="184"/>
      <c r="T55" s="184"/>
      <c r="U55" s="184"/>
      <c r="V55" s="184"/>
      <c r="W55" s="184"/>
      <c r="X55" s="184"/>
      <c r="Y55" s="184"/>
      <c r="Z55" s="184"/>
      <c r="AA55" s="184"/>
      <c r="AB55" s="184"/>
      <c r="AC55" s="184"/>
      <c r="AD55" s="184"/>
      <c r="AE55" s="184"/>
      <c r="AF55" s="184"/>
      <c r="AG55" s="184"/>
      <c r="AH55" s="184"/>
      <c r="AI55" s="184"/>
      <c r="AJ55" s="184"/>
      <c r="AK55" s="184"/>
      <c r="AL55" s="184"/>
      <c r="AM55" s="184"/>
    </row>
    <row r="56" spans="1:39">
      <c r="A56" s="215"/>
      <c r="B56" s="175" t="s">
        <v>509</v>
      </c>
      <c r="C56" s="176" t="str">
        <f t="shared" si="0"/>
        <v>-</v>
      </c>
      <c r="D56" s="185"/>
      <c r="E56" s="185"/>
      <c r="F56" s="185"/>
      <c r="G56" s="185"/>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row>
    <row r="57" spans="1:39">
      <c r="A57" s="213" t="s">
        <v>510</v>
      </c>
      <c r="B57" s="176" t="s">
        <v>511</v>
      </c>
      <c r="C57" s="176" t="str">
        <f t="shared" si="0"/>
        <v>-</v>
      </c>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row>
    <row r="58" spans="1:39">
      <c r="A58" s="215"/>
      <c r="B58" s="175" t="s">
        <v>512</v>
      </c>
      <c r="C58" s="176" t="str">
        <f t="shared" si="0"/>
        <v>-</v>
      </c>
      <c r="D58" s="185"/>
      <c r="E58" s="185"/>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5"/>
    </row>
    <row r="59" spans="1:39">
      <c r="A59" s="181" t="s">
        <v>513</v>
      </c>
      <c r="B59" s="179" t="s">
        <v>514</v>
      </c>
      <c r="C59" s="179" t="str">
        <f t="shared" si="0"/>
        <v>-</v>
      </c>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row>
    <row r="60" spans="1:39">
      <c r="A60" s="189"/>
      <c r="B60" s="100"/>
      <c r="C60" s="100"/>
      <c r="D60" s="100"/>
      <c r="E60" s="100"/>
      <c r="F60" s="100"/>
      <c r="G60" s="100"/>
      <c r="H60" s="100"/>
      <c r="I60" s="100"/>
      <c r="J60" s="100"/>
      <c r="K60" s="100"/>
      <c r="L60" s="100"/>
      <c r="M60" s="100"/>
      <c r="N60" s="100"/>
      <c r="O60" s="100"/>
      <c r="P60" s="100"/>
      <c r="Q60" s="100"/>
      <c r="R60" s="100"/>
      <c r="S60" s="100"/>
      <c r="T60" s="100"/>
      <c r="U60" s="100"/>
      <c r="V60" s="100"/>
      <c r="W60" s="100"/>
    </row>
    <row r="61" spans="1:39">
      <c r="A61" s="189"/>
      <c r="B61" s="100"/>
      <c r="C61" s="100"/>
      <c r="D61" s="100"/>
      <c r="E61" s="100"/>
      <c r="F61" s="100"/>
      <c r="G61" s="100"/>
      <c r="H61" s="100"/>
      <c r="I61" s="100"/>
      <c r="J61" s="100"/>
      <c r="K61" s="100"/>
      <c r="L61" s="100"/>
      <c r="M61" s="100"/>
      <c r="N61" s="100"/>
      <c r="O61" s="100"/>
      <c r="P61" s="100"/>
      <c r="Q61" s="100"/>
      <c r="R61" s="100"/>
      <c r="S61" s="100"/>
      <c r="T61" s="100"/>
      <c r="U61" s="100"/>
      <c r="V61" s="100"/>
      <c r="W61" s="100"/>
    </row>
    <row r="62" spans="1:39">
      <c r="A62" s="189"/>
      <c r="B62" s="100"/>
      <c r="C62" s="100"/>
      <c r="D62" s="100"/>
      <c r="E62" s="100"/>
      <c r="F62" s="100"/>
      <c r="G62" s="100"/>
      <c r="H62" s="100"/>
      <c r="I62" s="100"/>
      <c r="J62" s="100"/>
      <c r="K62" s="100"/>
      <c r="L62" s="100"/>
      <c r="M62" s="100"/>
      <c r="N62" s="100"/>
      <c r="O62" s="100"/>
      <c r="P62" s="100"/>
      <c r="Q62" s="100"/>
      <c r="R62" s="100"/>
      <c r="S62" s="100"/>
      <c r="T62" s="100"/>
      <c r="U62" s="100"/>
      <c r="V62" s="100"/>
      <c r="W62" s="100"/>
    </row>
    <row r="63" spans="1:39">
      <c r="A63" s="189"/>
      <c r="B63" s="100"/>
      <c r="C63" s="100"/>
      <c r="D63" s="100"/>
      <c r="E63" s="100"/>
      <c r="F63" s="100"/>
      <c r="G63" s="100"/>
      <c r="H63" s="100"/>
      <c r="I63" s="100"/>
      <c r="J63" s="100"/>
      <c r="K63" s="100"/>
      <c r="L63" s="100"/>
      <c r="M63" s="100"/>
      <c r="N63" s="100"/>
      <c r="O63" s="100"/>
      <c r="P63" s="100"/>
      <c r="Q63" s="100"/>
      <c r="R63" s="100"/>
      <c r="S63" s="100"/>
      <c r="T63" s="100"/>
      <c r="U63" s="100"/>
      <c r="V63" s="100"/>
      <c r="W63" s="100"/>
    </row>
    <row r="64" spans="1:39">
      <c r="A64" s="189"/>
      <c r="B64" s="100"/>
      <c r="C64" s="100"/>
      <c r="D64" s="100"/>
      <c r="E64" s="100"/>
      <c r="F64" s="100"/>
      <c r="G64" s="100"/>
      <c r="H64" s="100"/>
      <c r="I64" s="100"/>
      <c r="J64" s="100"/>
      <c r="K64" s="100"/>
      <c r="L64" s="100"/>
      <c r="M64" s="100"/>
      <c r="N64" s="100"/>
      <c r="O64" s="100"/>
      <c r="P64" s="100"/>
      <c r="Q64" s="100"/>
      <c r="R64" s="100"/>
      <c r="S64" s="100"/>
      <c r="T64" s="100"/>
      <c r="U64" s="100"/>
      <c r="V64" s="100"/>
      <c r="W64" s="100"/>
    </row>
    <row r="65" spans="1:23">
      <c r="A65" s="189"/>
      <c r="B65" s="100"/>
      <c r="C65" s="100"/>
      <c r="D65" s="100"/>
      <c r="E65" s="100"/>
      <c r="F65" s="100"/>
      <c r="G65" s="100"/>
      <c r="H65" s="100"/>
      <c r="I65" s="100"/>
      <c r="J65" s="100"/>
      <c r="K65" s="100"/>
      <c r="L65" s="100"/>
      <c r="M65" s="100"/>
      <c r="N65" s="100"/>
      <c r="O65" s="100"/>
      <c r="P65" s="100"/>
      <c r="Q65" s="100"/>
      <c r="R65" s="100"/>
      <c r="S65" s="100"/>
      <c r="T65" s="100"/>
      <c r="U65" s="100"/>
      <c r="V65" s="100"/>
      <c r="W65" s="100"/>
    </row>
    <row r="66" spans="1:23">
      <c r="A66" s="189"/>
      <c r="B66" s="100"/>
      <c r="C66" s="100"/>
      <c r="D66" s="100"/>
      <c r="E66" s="100"/>
      <c r="F66" s="100"/>
      <c r="G66" s="100"/>
      <c r="H66" s="100"/>
      <c r="I66" s="100"/>
      <c r="J66" s="100"/>
      <c r="K66" s="100"/>
      <c r="L66" s="100"/>
      <c r="M66" s="100"/>
      <c r="N66" s="100"/>
      <c r="O66" s="100"/>
      <c r="P66" s="100"/>
      <c r="Q66" s="100"/>
      <c r="R66" s="100"/>
      <c r="S66" s="100"/>
      <c r="T66" s="100"/>
      <c r="U66" s="100"/>
      <c r="V66" s="100"/>
      <c r="W66" s="100"/>
    </row>
    <row r="67" spans="1:23">
      <c r="A67" s="189"/>
      <c r="B67" s="100"/>
      <c r="C67" s="100"/>
      <c r="D67" s="100"/>
      <c r="E67" s="100"/>
      <c r="F67" s="100"/>
      <c r="G67" s="100"/>
      <c r="H67" s="100"/>
      <c r="I67" s="100"/>
      <c r="J67" s="100"/>
      <c r="K67" s="100"/>
      <c r="L67" s="100"/>
      <c r="M67" s="100"/>
      <c r="N67" s="100"/>
      <c r="O67" s="100"/>
      <c r="P67" s="100"/>
      <c r="Q67" s="100"/>
      <c r="R67" s="100"/>
      <c r="S67" s="100"/>
      <c r="T67" s="100"/>
      <c r="U67" s="100"/>
      <c r="V67" s="100"/>
      <c r="W67" s="100"/>
    </row>
    <row r="68" spans="1:23">
      <c r="A68" s="189"/>
      <c r="B68" s="100"/>
      <c r="C68" s="100"/>
      <c r="D68" s="100"/>
      <c r="E68" s="100"/>
      <c r="F68" s="100"/>
      <c r="G68" s="100"/>
      <c r="H68" s="100"/>
      <c r="I68" s="100"/>
      <c r="J68" s="100"/>
      <c r="K68" s="100"/>
      <c r="L68" s="100"/>
      <c r="M68" s="100"/>
      <c r="N68" s="100"/>
      <c r="O68" s="100"/>
      <c r="P68" s="100"/>
      <c r="Q68" s="100"/>
      <c r="R68" s="100"/>
      <c r="S68" s="100"/>
      <c r="T68" s="100"/>
      <c r="U68" s="100"/>
      <c r="V68" s="100"/>
      <c r="W68" s="100"/>
    </row>
    <row r="69" spans="1:23">
      <c r="A69" s="189"/>
      <c r="B69" s="100"/>
      <c r="C69" s="100"/>
      <c r="D69" s="100"/>
      <c r="E69" s="100"/>
      <c r="F69" s="100"/>
      <c r="G69" s="100"/>
      <c r="H69" s="100"/>
      <c r="I69" s="100"/>
      <c r="J69" s="100"/>
      <c r="K69" s="100"/>
      <c r="L69" s="100"/>
      <c r="M69" s="100"/>
      <c r="N69" s="100"/>
      <c r="O69" s="100"/>
      <c r="P69" s="100"/>
      <c r="Q69" s="100"/>
      <c r="R69" s="100"/>
      <c r="S69" s="100"/>
      <c r="T69" s="100"/>
      <c r="U69" s="100"/>
      <c r="V69" s="100"/>
      <c r="W69" s="100"/>
    </row>
    <row r="70" spans="1:23">
      <c r="A70" s="189"/>
      <c r="B70" s="100"/>
      <c r="C70" s="100"/>
      <c r="D70" s="100"/>
      <c r="E70" s="100"/>
      <c r="F70" s="100"/>
      <c r="G70" s="100"/>
      <c r="H70" s="100"/>
      <c r="I70" s="100"/>
      <c r="J70" s="100"/>
      <c r="K70" s="100"/>
      <c r="L70" s="100"/>
      <c r="M70" s="100"/>
      <c r="N70" s="100"/>
      <c r="O70" s="100"/>
      <c r="P70" s="100"/>
      <c r="Q70" s="100"/>
      <c r="R70" s="100"/>
      <c r="S70" s="100"/>
      <c r="T70" s="100"/>
      <c r="U70" s="100"/>
      <c r="V70" s="100"/>
      <c r="W70" s="100"/>
    </row>
    <row r="71" spans="1:23">
      <c r="A71" s="189"/>
      <c r="B71" s="100"/>
      <c r="C71" s="100"/>
      <c r="D71" s="100"/>
      <c r="E71" s="100"/>
      <c r="F71" s="100"/>
      <c r="G71" s="100"/>
      <c r="H71" s="100"/>
      <c r="I71" s="100"/>
      <c r="J71" s="100"/>
      <c r="K71" s="100"/>
      <c r="L71" s="100"/>
      <c r="M71" s="100"/>
      <c r="N71" s="100"/>
      <c r="O71" s="100"/>
      <c r="P71" s="100"/>
      <c r="Q71" s="100"/>
      <c r="R71" s="100"/>
      <c r="S71" s="100"/>
      <c r="T71" s="100"/>
      <c r="U71" s="100"/>
      <c r="V71" s="100"/>
      <c r="W71" s="100"/>
    </row>
    <row r="72" spans="1:23">
      <c r="A72" s="189"/>
      <c r="B72" s="100"/>
      <c r="C72" s="100"/>
      <c r="D72" s="100"/>
      <c r="E72" s="100"/>
      <c r="F72" s="100"/>
      <c r="G72" s="100"/>
      <c r="H72" s="100"/>
      <c r="I72" s="100"/>
      <c r="J72" s="100"/>
      <c r="K72" s="100"/>
      <c r="L72" s="100"/>
      <c r="M72" s="100"/>
      <c r="N72" s="100"/>
      <c r="O72" s="100"/>
      <c r="P72" s="100"/>
      <c r="Q72" s="100"/>
      <c r="R72" s="100"/>
      <c r="S72" s="100"/>
      <c r="T72" s="100"/>
      <c r="U72" s="100"/>
      <c r="V72" s="100"/>
      <c r="W72" s="100"/>
    </row>
    <row r="73" spans="1:23">
      <c r="A73" s="189"/>
      <c r="B73" s="100"/>
      <c r="C73" s="100"/>
      <c r="D73" s="100"/>
      <c r="E73" s="100"/>
      <c r="F73" s="100"/>
      <c r="G73" s="100"/>
      <c r="H73" s="100"/>
      <c r="I73" s="100"/>
      <c r="J73" s="100"/>
      <c r="K73" s="100"/>
      <c r="L73" s="100"/>
      <c r="M73" s="100"/>
      <c r="N73" s="100"/>
      <c r="O73" s="100"/>
      <c r="P73" s="100"/>
      <c r="Q73" s="100"/>
      <c r="R73" s="100"/>
      <c r="S73" s="100"/>
      <c r="T73" s="100"/>
      <c r="U73" s="100"/>
      <c r="V73" s="100"/>
      <c r="W73" s="100"/>
    </row>
    <row r="74" spans="1:23">
      <c r="A74" s="189"/>
      <c r="B74" s="100"/>
      <c r="C74" s="100"/>
      <c r="D74" s="100"/>
      <c r="E74" s="100"/>
      <c r="F74" s="100"/>
      <c r="G74" s="100"/>
      <c r="H74" s="100"/>
      <c r="I74" s="100"/>
      <c r="J74" s="100"/>
      <c r="K74" s="100"/>
      <c r="L74" s="100"/>
      <c r="M74" s="100"/>
      <c r="N74" s="100"/>
      <c r="O74" s="100"/>
      <c r="P74" s="100"/>
      <c r="Q74" s="100"/>
      <c r="R74" s="100"/>
      <c r="S74" s="100"/>
      <c r="T74" s="100"/>
      <c r="U74" s="100"/>
      <c r="V74" s="100"/>
      <c r="W74" s="100"/>
    </row>
    <row r="75" spans="1:23">
      <c r="A75" s="189"/>
      <c r="B75" s="100"/>
      <c r="C75" s="100"/>
      <c r="D75" s="100"/>
      <c r="E75" s="100"/>
      <c r="F75" s="100"/>
      <c r="G75" s="100"/>
      <c r="H75" s="100"/>
      <c r="I75" s="100"/>
      <c r="J75" s="100"/>
      <c r="K75" s="100"/>
      <c r="L75" s="100"/>
      <c r="M75" s="100"/>
      <c r="N75" s="100"/>
      <c r="O75" s="100"/>
      <c r="P75" s="100"/>
      <c r="Q75" s="100"/>
      <c r="R75" s="100"/>
      <c r="S75" s="100"/>
      <c r="T75" s="100"/>
      <c r="U75" s="100"/>
      <c r="V75" s="100"/>
      <c r="W75" s="100"/>
    </row>
    <row r="76" spans="1:23">
      <c r="A76" s="189"/>
      <c r="B76" s="100"/>
      <c r="C76" s="100"/>
      <c r="D76" s="100"/>
      <c r="E76" s="100"/>
      <c r="F76" s="100"/>
      <c r="G76" s="100"/>
      <c r="H76" s="100"/>
      <c r="I76" s="100"/>
      <c r="J76" s="100"/>
      <c r="K76" s="100"/>
      <c r="L76" s="100"/>
      <c r="M76" s="100"/>
      <c r="N76" s="100"/>
      <c r="O76" s="100"/>
      <c r="P76" s="100"/>
      <c r="Q76" s="100"/>
      <c r="R76" s="100"/>
      <c r="S76" s="100"/>
      <c r="T76" s="100"/>
      <c r="U76" s="100"/>
      <c r="V76" s="100"/>
      <c r="W76" s="100"/>
    </row>
    <row r="77" spans="1:23">
      <c r="A77" s="189"/>
      <c r="B77" s="100"/>
      <c r="C77" s="100"/>
      <c r="D77" s="100"/>
      <c r="E77" s="100"/>
      <c r="F77" s="100"/>
      <c r="G77" s="100"/>
      <c r="H77" s="100"/>
      <c r="I77" s="100"/>
      <c r="J77" s="100"/>
      <c r="K77" s="100"/>
      <c r="L77" s="100"/>
      <c r="M77" s="100"/>
      <c r="N77" s="100"/>
      <c r="O77" s="100"/>
      <c r="P77" s="100"/>
      <c r="Q77" s="100"/>
      <c r="R77" s="100"/>
      <c r="S77" s="100"/>
      <c r="T77" s="100"/>
      <c r="U77" s="100"/>
      <c r="V77" s="100"/>
      <c r="W77" s="100"/>
    </row>
    <row r="78" spans="1:23">
      <c r="A78" s="189"/>
      <c r="B78" s="100"/>
      <c r="C78" s="100"/>
      <c r="D78" s="100"/>
      <c r="E78" s="100"/>
      <c r="F78" s="100"/>
      <c r="G78" s="100"/>
      <c r="H78" s="100"/>
      <c r="I78" s="100"/>
      <c r="J78" s="100"/>
      <c r="K78" s="100"/>
      <c r="L78" s="100"/>
      <c r="M78" s="100"/>
      <c r="N78" s="100"/>
      <c r="O78" s="100"/>
      <c r="P78" s="100"/>
      <c r="Q78" s="100"/>
      <c r="R78" s="100"/>
      <c r="S78" s="100"/>
      <c r="T78" s="100"/>
      <c r="U78" s="100"/>
      <c r="V78" s="100"/>
      <c r="W78" s="100"/>
    </row>
    <row r="79" spans="1:23">
      <c r="A79" s="189"/>
      <c r="B79" s="100"/>
      <c r="C79" s="100"/>
      <c r="D79" s="100"/>
      <c r="E79" s="100"/>
      <c r="F79" s="100"/>
      <c r="G79" s="100"/>
      <c r="H79" s="100"/>
      <c r="I79" s="100"/>
      <c r="J79" s="100"/>
      <c r="K79" s="100"/>
      <c r="L79" s="100"/>
      <c r="M79" s="100"/>
      <c r="N79" s="100"/>
      <c r="O79" s="100"/>
      <c r="P79" s="100"/>
      <c r="Q79" s="100"/>
      <c r="R79" s="100"/>
      <c r="S79" s="100"/>
      <c r="T79" s="100"/>
      <c r="U79" s="100"/>
      <c r="V79" s="100"/>
      <c r="W79" s="100"/>
    </row>
    <row r="80" spans="1:23">
      <c r="A80" s="189"/>
      <c r="B80" s="100"/>
      <c r="C80" s="100"/>
      <c r="D80" s="100"/>
      <c r="E80" s="100"/>
      <c r="F80" s="100"/>
      <c r="G80" s="100"/>
      <c r="H80" s="100"/>
      <c r="I80" s="100"/>
      <c r="J80" s="100"/>
      <c r="K80" s="100"/>
      <c r="L80" s="100"/>
      <c r="M80" s="100"/>
      <c r="N80" s="100"/>
      <c r="O80" s="100"/>
      <c r="P80" s="100"/>
      <c r="Q80" s="100"/>
      <c r="R80" s="100"/>
      <c r="S80" s="100"/>
      <c r="T80" s="100"/>
      <c r="U80" s="100"/>
      <c r="V80" s="100"/>
      <c r="W80" s="100"/>
    </row>
    <row r="81" spans="1:23">
      <c r="A81" s="189"/>
      <c r="B81" s="100"/>
      <c r="C81" s="100"/>
      <c r="D81" s="100"/>
      <c r="E81" s="100"/>
      <c r="F81" s="100"/>
      <c r="G81" s="100"/>
      <c r="H81" s="100"/>
      <c r="I81" s="100"/>
      <c r="J81" s="100"/>
      <c r="K81" s="100"/>
      <c r="L81" s="100"/>
      <c r="M81" s="100"/>
      <c r="N81" s="100"/>
      <c r="O81" s="100"/>
      <c r="P81" s="100"/>
      <c r="Q81" s="100"/>
      <c r="R81" s="100"/>
      <c r="S81" s="100"/>
      <c r="T81" s="100"/>
      <c r="U81" s="100"/>
      <c r="V81" s="100"/>
      <c r="W81" s="100"/>
    </row>
    <row r="82" spans="1:23">
      <c r="A82" s="189"/>
      <c r="B82" s="100"/>
      <c r="C82" s="100"/>
      <c r="D82" s="100"/>
      <c r="E82" s="100"/>
      <c r="F82" s="100"/>
      <c r="G82" s="100"/>
      <c r="H82" s="100"/>
      <c r="I82" s="100"/>
      <c r="J82" s="100"/>
      <c r="K82" s="100"/>
      <c r="L82" s="100"/>
      <c r="M82" s="100"/>
      <c r="N82" s="100"/>
      <c r="O82" s="100"/>
      <c r="P82" s="100"/>
      <c r="Q82" s="100"/>
      <c r="R82" s="100"/>
      <c r="S82" s="100"/>
      <c r="T82" s="100"/>
      <c r="U82" s="100"/>
      <c r="V82" s="100"/>
      <c r="W82" s="100"/>
    </row>
    <row r="83" spans="1:23">
      <c r="A83" s="189"/>
      <c r="B83" s="100"/>
      <c r="C83" s="100"/>
      <c r="D83" s="100"/>
      <c r="E83" s="100"/>
      <c r="F83" s="100"/>
      <c r="G83" s="100"/>
      <c r="H83" s="100"/>
      <c r="I83" s="100"/>
      <c r="J83" s="100"/>
      <c r="K83" s="100"/>
      <c r="L83" s="100"/>
      <c r="M83" s="100"/>
      <c r="N83" s="100"/>
      <c r="O83" s="100"/>
      <c r="P83" s="100"/>
      <c r="Q83" s="100"/>
      <c r="R83" s="100"/>
      <c r="S83" s="100"/>
      <c r="T83" s="100"/>
      <c r="U83" s="100"/>
      <c r="V83" s="100"/>
      <c r="W83" s="100"/>
    </row>
    <row r="84" spans="1:23">
      <c r="A84" s="189"/>
      <c r="B84" s="100"/>
      <c r="C84" s="100"/>
      <c r="D84" s="100"/>
      <c r="E84" s="100"/>
      <c r="F84" s="100"/>
      <c r="G84" s="100"/>
      <c r="H84" s="100"/>
      <c r="I84" s="100"/>
      <c r="J84" s="100"/>
      <c r="K84" s="100"/>
      <c r="L84" s="100"/>
      <c r="M84" s="100"/>
      <c r="N84" s="100"/>
      <c r="O84" s="100"/>
      <c r="P84" s="100"/>
      <c r="Q84" s="100"/>
      <c r="R84" s="100"/>
      <c r="S84" s="100"/>
      <c r="T84" s="100"/>
      <c r="U84" s="100"/>
      <c r="V84" s="100"/>
      <c r="W84" s="100"/>
    </row>
    <row r="85" spans="1:23">
      <c r="A85" s="189"/>
      <c r="B85" s="100"/>
      <c r="C85" s="100"/>
      <c r="D85" s="100"/>
      <c r="E85" s="100"/>
      <c r="F85" s="100"/>
      <c r="G85" s="100"/>
      <c r="H85" s="100"/>
      <c r="I85" s="100"/>
      <c r="J85" s="100"/>
      <c r="K85" s="100"/>
      <c r="L85" s="100"/>
      <c r="M85" s="100"/>
      <c r="N85" s="100"/>
      <c r="O85" s="100"/>
      <c r="P85" s="100"/>
      <c r="Q85" s="100"/>
      <c r="R85" s="100"/>
      <c r="S85" s="100"/>
      <c r="T85" s="100"/>
      <c r="U85" s="100"/>
      <c r="V85" s="100"/>
      <c r="W85" s="100"/>
    </row>
    <row r="86" spans="1:23">
      <c r="A86" s="189"/>
      <c r="B86" s="100"/>
      <c r="C86" s="100"/>
      <c r="D86" s="100"/>
      <c r="E86" s="100"/>
      <c r="F86" s="100"/>
      <c r="G86" s="100"/>
      <c r="H86" s="100"/>
      <c r="I86" s="100"/>
      <c r="J86" s="100"/>
      <c r="K86" s="100"/>
      <c r="L86" s="100"/>
      <c r="M86" s="100"/>
      <c r="N86" s="100"/>
      <c r="O86" s="100"/>
      <c r="P86" s="100"/>
      <c r="Q86" s="100"/>
      <c r="R86" s="100"/>
      <c r="S86" s="100"/>
      <c r="T86" s="100"/>
      <c r="U86" s="100"/>
      <c r="V86" s="100"/>
      <c r="W86" s="100"/>
    </row>
    <row r="87" spans="1:23">
      <c r="A87" s="189"/>
      <c r="B87" s="100"/>
      <c r="C87" s="100"/>
      <c r="D87" s="100"/>
      <c r="E87" s="100"/>
      <c r="F87" s="100"/>
      <c r="G87" s="100"/>
      <c r="H87" s="100"/>
      <c r="I87" s="100"/>
      <c r="J87" s="100"/>
      <c r="K87" s="100"/>
      <c r="L87" s="100"/>
      <c r="M87" s="100"/>
      <c r="N87" s="100"/>
      <c r="O87" s="100"/>
      <c r="P87" s="100"/>
      <c r="Q87" s="100"/>
      <c r="R87" s="100"/>
      <c r="S87" s="100"/>
      <c r="T87" s="100"/>
      <c r="U87" s="100"/>
      <c r="V87" s="100"/>
      <c r="W87" s="100"/>
    </row>
    <row r="88" spans="1:23">
      <c r="A88" s="189"/>
      <c r="B88" s="100"/>
      <c r="C88" s="100"/>
      <c r="D88" s="100"/>
      <c r="E88" s="100"/>
      <c r="F88" s="100"/>
      <c r="G88" s="100"/>
      <c r="H88" s="100"/>
      <c r="I88" s="100"/>
      <c r="J88" s="100"/>
      <c r="K88" s="100"/>
      <c r="L88" s="100"/>
      <c r="M88" s="100"/>
      <c r="N88" s="100"/>
      <c r="O88" s="100"/>
      <c r="P88" s="100"/>
      <c r="Q88" s="100"/>
      <c r="R88" s="100"/>
      <c r="S88" s="100"/>
      <c r="T88" s="100"/>
      <c r="U88" s="100"/>
      <c r="V88" s="100"/>
      <c r="W88" s="100"/>
    </row>
    <row r="89" spans="1:23">
      <c r="A89" s="189"/>
      <c r="B89" s="100"/>
      <c r="C89" s="100"/>
      <c r="D89" s="100"/>
      <c r="E89" s="100"/>
      <c r="F89" s="100"/>
      <c r="G89" s="100"/>
      <c r="H89" s="100"/>
      <c r="I89" s="100"/>
      <c r="J89" s="100"/>
      <c r="K89" s="100"/>
      <c r="L89" s="100"/>
      <c r="M89" s="100"/>
      <c r="N89" s="100"/>
      <c r="O89" s="100"/>
      <c r="P89" s="100"/>
      <c r="Q89" s="100"/>
      <c r="R89" s="100"/>
      <c r="S89" s="100"/>
      <c r="T89" s="100"/>
      <c r="U89" s="100"/>
      <c r="V89" s="100"/>
      <c r="W89" s="100"/>
    </row>
    <row r="90" spans="1:23">
      <c r="A90" s="189"/>
      <c r="B90" s="100"/>
      <c r="C90" s="100"/>
      <c r="D90" s="100"/>
      <c r="E90" s="100"/>
      <c r="F90" s="100"/>
      <c r="G90" s="100"/>
      <c r="H90" s="100"/>
      <c r="I90" s="100"/>
      <c r="J90" s="100"/>
      <c r="K90" s="100"/>
      <c r="L90" s="100"/>
      <c r="M90" s="100"/>
      <c r="N90" s="100"/>
      <c r="O90" s="100"/>
      <c r="P90" s="100"/>
      <c r="Q90" s="100"/>
      <c r="R90" s="100"/>
      <c r="S90" s="100"/>
      <c r="T90" s="100"/>
      <c r="U90" s="100"/>
      <c r="V90" s="100"/>
      <c r="W90" s="100"/>
    </row>
    <row r="91" spans="1:23">
      <c r="A91" s="189"/>
      <c r="B91" s="100"/>
      <c r="C91" s="100"/>
      <c r="D91" s="100"/>
      <c r="E91" s="100"/>
      <c r="F91" s="100"/>
      <c r="G91" s="100"/>
      <c r="H91" s="100"/>
      <c r="I91" s="100"/>
      <c r="J91" s="100"/>
      <c r="K91" s="100"/>
      <c r="L91" s="100"/>
      <c r="M91" s="100"/>
      <c r="N91" s="100"/>
      <c r="O91" s="100"/>
      <c r="P91" s="100"/>
      <c r="Q91" s="100"/>
      <c r="R91" s="100"/>
      <c r="S91" s="100"/>
      <c r="T91" s="100"/>
      <c r="U91" s="100"/>
      <c r="V91" s="100"/>
      <c r="W91" s="100"/>
    </row>
    <row r="92" spans="1:23">
      <c r="A92" s="189"/>
      <c r="B92" s="100"/>
      <c r="C92" s="100"/>
      <c r="D92" s="100"/>
      <c r="E92" s="100"/>
      <c r="F92" s="100"/>
      <c r="G92" s="100"/>
      <c r="H92" s="100"/>
      <c r="I92" s="100"/>
      <c r="J92" s="100"/>
      <c r="K92" s="100"/>
      <c r="L92" s="100"/>
      <c r="M92" s="100"/>
      <c r="N92" s="100"/>
      <c r="O92" s="100"/>
      <c r="P92" s="100"/>
      <c r="Q92" s="100"/>
      <c r="R92" s="100"/>
      <c r="S92" s="100"/>
      <c r="T92" s="100"/>
      <c r="U92" s="100"/>
      <c r="V92" s="100"/>
      <c r="W92" s="100"/>
    </row>
    <row r="93" spans="1:23">
      <c r="A93" s="189"/>
      <c r="B93" s="100"/>
      <c r="C93" s="100"/>
      <c r="D93" s="100"/>
      <c r="E93" s="100"/>
      <c r="F93" s="100"/>
      <c r="G93" s="100"/>
      <c r="H93" s="100"/>
      <c r="I93" s="100"/>
      <c r="J93" s="100"/>
      <c r="K93" s="100"/>
      <c r="L93" s="100"/>
      <c r="M93" s="100"/>
      <c r="N93" s="100"/>
      <c r="O93" s="100"/>
      <c r="P93" s="100"/>
      <c r="Q93" s="100"/>
      <c r="R93" s="100"/>
      <c r="S93" s="100"/>
      <c r="T93" s="100"/>
      <c r="U93" s="100"/>
      <c r="V93" s="100"/>
      <c r="W93" s="100"/>
    </row>
    <row r="94" spans="1:23">
      <c r="A94" s="189"/>
      <c r="B94" s="100"/>
      <c r="C94" s="100"/>
      <c r="D94" s="100"/>
      <c r="E94" s="100"/>
      <c r="F94" s="100"/>
      <c r="G94" s="100"/>
      <c r="H94" s="100"/>
      <c r="I94" s="100"/>
      <c r="J94" s="100"/>
      <c r="K94" s="100"/>
      <c r="L94" s="100"/>
      <c r="M94" s="100"/>
      <c r="N94" s="100"/>
      <c r="O94" s="100"/>
      <c r="P94" s="100"/>
      <c r="Q94" s="100"/>
      <c r="R94" s="100"/>
      <c r="S94" s="100"/>
      <c r="T94" s="100"/>
      <c r="U94" s="100"/>
      <c r="V94" s="100"/>
      <c r="W94" s="100"/>
    </row>
    <row r="95" spans="1:23">
      <c r="A95" s="189"/>
      <c r="B95" s="100"/>
      <c r="C95" s="100"/>
      <c r="D95" s="100"/>
      <c r="E95" s="100"/>
      <c r="F95" s="100"/>
      <c r="G95" s="100"/>
      <c r="H95" s="100"/>
      <c r="I95" s="100"/>
      <c r="J95" s="100"/>
      <c r="K95" s="100"/>
      <c r="L95" s="100"/>
      <c r="M95" s="100"/>
      <c r="N95" s="100"/>
      <c r="O95" s="100"/>
      <c r="P95" s="100"/>
      <c r="Q95" s="100"/>
      <c r="R95" s="100"/>
      <c r="S95" s="100"/>
      <c r="T95" s="100"/>
      <c r="U95" s="100"/>
      <c r="V95" s="100"/>
      <c r="W95" s="100"/>
    </row>
    <row r="96" spans="1:23">
      <c r="A96" s="189"/>
      <c r="B96" s="100"/>
      <c r="C96" s="100"/>
      <c r="D96" s="100"/>
      <c r="E96" s="100"/>
      <c r="F96" s="100"/>
      <c r="G96" s="100"/>
      <c r="H96" s="100"/>
      <c r="I96" s="100"/>
      <c r="J96" s="100"/>
      <c r="K96" s="100"/>
      <c r="L96" s="100"/>
      <c r="M96" s="100"/>
      <c r="N96" s="100"/>
      <c r="O96" s="100"/>
      <c r="P96" s="100"/>
      <c r="Q96" s="100"/>
      <c r="R96" s="100"/>
      <c r="S96" s="100"/>
      <c r="T96" s="100"/>
      <c r="U96" s="100"/>
      <c r="V96" s="100"/>
      <c r="W96" s="100"/>
    </row>
    <row r="97" spans="1:23">
      <c r="A97" s="189"/>
      <c r="B97" s="100"/>
      <c r="C97" s="100"/>
      <c r="D97" s="100"/>
      <c r="E97" s="100"/>
      <c r="F97" s="100"/>
      <c r="G97" s="100"/>
      <c r="H97" s="100"/>
      <c r="I97" s="100"/>
      <c r="J97" s="100"/>
      <c r="K97" s="100"/>
      <c r="L97" s="100"/>
      <c r="M97" s="100"/>
      <c r="N97" s="100"/>
      <c r="O97" s="100"/>
      <c r="P97" s="100"/>
      <c r="Q97" s="100"/>
      <c r="R97" s="100"/>
      <c r="S97" s="100"/>
      <c r="T97" s="100"/>
      <c r="U97" s="100"/>
      <c r="V97" s="100"/>
      <c r="W97" s="100"/>
    </row>
    <row r="98" spans="1:23">
      <c r="A98" s="189"/>
      <c r="B98" s="100"/>
      <c r="C98" s="100"/>
      <c r="D98" s="100"/>
      <c r="E98" s="100"/>
      <c r="F98" s="100"/>
      <c r="G98" s="100"/>
      <c r="H98" s="100"/>
      <c r="I98" s="100"/>
      <c r="J98" s="100"/>
      <c r="K98" s="100"/>
      <c r="L98" s="100"/>
      <c r="M98" s="100"/>
      <c r="N98" s="100"/>
      <c r="O98" s="100"/>
      <c r="P98" s="100"/>
      <c r="Q98" s="100"/>
      <c r="R98" s="100"/>
      <c r="S98" s="100"/>
      <c r="T98" s="100"/>
      <c r="U98" s="100"/>
      <c r="V98" s="100"/>
      <c r="W98" s="100"/>
    </row>
    <row r="99" spans="1:23">
      <c r="A99" s="189"/>
      <c r="B99" s="100"/>
      <c r="C99" s="100"/>
      <c r="D99" s="100"/>
      <c r="E99" s="100"/>
      <c r="F99" s="100"/>
      <c r="G99" s="100"/>
      <c r="H99" s="100"/>
      <c r="I99" s="100"/>
      <c r="J99" s="100"/>
      <c r="K99" s="100"/>
      <c r="L99" s="100"/>
      <c r="M99" s="100"/>
      <c r="N99" s="100"/>
      <c r="O99" s="100"/>
      <c r="P99" s="100"/>
      <c r="Q99" s="100"/>
      <c r="R99" s="100"/>
      <c r="S99" s="100"/>
      <c r="T99" s="100"/>
      <c r="U99" s="100"/>
      <c r="V99" s="100"/>
      <c r="W99" s="100"/>
    </row>
    <row r="100" spans="1:23">
      <c r="A100" s="189"/>
      <c r="B100" s="100"/>
      <c r="C100" s="100"/>
      <c r="D100" s="100"/>
      <c r="E100" s="100"/>
      <c r="F100" s="100"/>
      <c r="G100" s="100"/>
      <c r="H100" s="100"/>
      <c r="I100" s="100"/>
      <c r="J100" s="100"/>
      <c r="K100" s="100"/>
      <c r="L100" s="100"/>
      <c r="M100" s="100"/>
      <c r="N100" s="100"/>
      <c r="O100" s="100"/>
      <c r="P100" s="100"/>
      <c r="Q100" s="100"/>
      <c r="R100" s="100"/>
      <c r="S100" s="100"/>
      <c r="T100" s="100"/>
      <c r="U100" s="100"/>
      <c r="V100" s="100"/>
      <c r="W100" s="100"/>
    </row>
    <row r="101" spans="1:23">
      <c r="A101" s="189"/>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100"/>
    </row>
    <row r="102" spans="1:23">
      <c r="A102" s="189"/>
      <c r="B102" s="100"/>
      <c r="C102" s="100"/>
      <c r="D102" s="100"/>
      <c r="E102" s="100"/>
      <c r="F102" s="100"/>
      <c r="G102" s="100"/>
      <c r="H102" s="100"/>
      <c r="I102" s="100"/>
      <c r="J102" s="100"/>
      <c r="K102" s="100"/>
      <c r="L102" s="100"/>
      <c r="M102" s="100"/>
      <c r="N102" s="100"/>
      <c r="O102" s="100"/>
      <c r="P102" s="100"/>
      <c r="Q102" s="100"/>
      <c r="R102" s="100"/>
      <c r="S102" s="100"/>
      <c r="T102" s="100"/>
      <c r="U102" s="100"/>
      <c r="V102" s="100"/>
      <c r="W102" s="100"/>
    </row>
    <row r="103" spans="1:23">
      <c r="A103" s="189"/>
      <c r="B103" s="100"/>
      <c r="C103" s="100"/>
      <c r="D103" s="100"/>
      <c r="E103" s="100"/>
      <c r="F103" s="100"/>
      <c r="G103" s="100"/>
      <c r="H103" s="100"/>
      <c r="I103" s="100"/>
      <c r="J103" s="100"/>
      <c r="K103" s="100"/>
      <c r="L103" s="100"/>
      <c r="M103" s="100"/>
      <c r="N103" s="100"/>
      <c r="O103" s="100"/>
      <c r="P103" s="100"/>
      <c r="Q103" s="100"/>
      <c r="R103" s="100"/>
      <c r="S103" s="100"/>
      <c r="T103" s="100"/>
      <c r="U103" s="100"/>
      <c r="V103" s="100"/>
      <c r="W103" s="100"/>
    </row>
    <row r="104" spans="1:23">
      <c r="A104" s="189"/>
      <c r="B104" s="100"/>
      <c r="C104" s="100"/>
      <c r="D104" s="100"/>
      <c r="E104" s="100"/>
      <c r="F104" s="100"/>
      <c r="G104" s="100"/>
      <c r="H104" s="100"/>
      <c r="I104" s="100"/>
      <c r="J104" s="100"/>
      <c r="K104" s="100"/>
      <c r="L104" s="100"/>
      <c r="M104" s="100"/>
      <c r="N104" s="100"/>
      <c r="O104" s="100"/>
      <c r="P104" s="100"/>
      <c r="Q104" s="100"/>
      <c r="R104" s="100"/>
      <c r="S104" s="100"/>
      <c r="T104" s="100"/>
      <c r="U104" s="100"/>
      <c r="V104" s="100"/>
      <c r="W104" s="100"/>
    </row>
    <row r="105" spans="1:23">
      <c r="A105" s="189"/>
      <c r="B105" s="100"/>
      <c r="C105" s="100"/>
      <c r="D105" s="100"/>
      <c r="E105" s="100"/>
      <c r="F105" s="100"/>
      <c r="G105" s="100"/>
      <c r="H105" s="100"/>
      <c r="I105" s="100"/>
      <c r="J105" s="100"/>
      <c r="K105" s="100"/>
      <c r="L105" s="100"/>
      <c r="M105" s="100"/>
      <c r="N105" s="100"/>
      <c r="O105" s="100"/>
      <c r="P105" s="100"/>
      <c r="Q105" s="100"/>
      <c r="R105" s="100"/>
      <c r="S105" s="100"/>
      <c r="T105" s="100"/>
      <c r="U105" s="100"/>
      <c r="V105" s="100"/>
      <c r="W105" s="100"/>
    </row>
    <row r="106" spans="1:23">
      <c r="A106" s="189"/>
      <c r="B106" s="100"/>
      <c r="C106" s="100"/>
      <c r="D106" s="100"/>
      <c r="E106" s="100"/>
      <c r="F106" s="100"/>
      <c r="G106" s="100"/>
      <c r="H106" s="100"/>
      <c r="I106" s="100"/>
      <c r="J106" s="100"/>
      <c r="K106" s="100"/>
      <c r="L106" s="100"/>
      <c r="M106" s="100"/>
      <c r="N106" s="100"/>
      <c r="O106" s="100"/>
      <c r="P106" s="100"/>
      <c r="Q106" s="100"/>
      <c r="R106" s="100"/>
      <c r="S106" s="100"/>
      <c r="T106" s="100"/>
      <c r="U106" s="100"/>
      <c r="V106" s="100"/>
      <c r="W106" s="100"/>
    </row>
    <row r="107" spans="1:23">
      <c r="A107" s="189"/>
      <c r="B107" s="100"/>
      <c r="C107" s="100"/>
      <c r="D107" s="100"/>
      <c r="E107" s="100"/>
      <c r="F107" s="100"/>
      <c r="G107" s="100"/>
      <c r="H107" s="100"/>
      <c r="I107" s="100"/>
      <c r="J107" s="100"/>
      <c r="K107" s="100"/>
      <c r="L107" s="100"/>
      <c r="M107" s="100"/>
      <c r="N107" s="100"/>
      <c r="O107" s="100"/>
      <c r="P107" s="100"/>
      <c r="Q107" s="100"/>
      <c r="R107" s="100"/>
      <c r="S107" s="100"/>
      <c r="T107" s="100"/>
      <c r="U107" s="100"/>
      <c r="V107" s="100"/>
      <c r="W107" s="100"/>
    </row>
    <row r="108" spans="1:23">
      <c r="A108" s="189"/>
      <c r="B108" s="100"/>
      <c r="C108" s="100"/>
      <c r="D108" s="100"/>
      <c r="E108" s="100"/>
      <c r="F108" s="100"/>
      <c r="G108" s="100"/>
      <c r="H108" s="100"/>
      <c r="I108" s="100"/>
      <c r="J108" s="100"/>
      <c r="K108" s="100"/>
      <c r="L108" s="100"/>
      <c r="M108" s="100"/>
      <c r="N108" s="100"/>
      <c r="O108" s="100"/>
      <c r="P108" s="100"/>
      <c r="Q108" s="100"/>
      <c r="R108" s="100"/>
      <c r="S108" s="100"/>
      <c r="T108" s="100"/>
      <c r="U108" s="100"/>
      <c r="V108" s="100"/>
      <c r="W108" s="100"/>
    </row>
    <row r="109" spans="1:23">
      <c r="A109" s="189"/>
      <c r="B109" s="100"/>
      <c r="C109" s="100"/>
      <c r="D109" s="100"/>
      <c r="E109" s="100"/>
      <c r="F109" s="100"/>
      <c r="G109" s="100"/>
      <c r="H109" s="100"/>
      <c r="I109" s="100"/>
      <c r="J109" s="100"/>
      <c r="K109" s="100"/>
      <c r="L109" s="100"/>
      <c r="M109" s="100"/>
      <c r="N109" s="100"/>
      <c r="O109" s="100"/>
      <c r="P109" s="100"/>
      <c r="Q109" s="100"/>
      <c r="R109" s="100"/>
      <c r="S109" s="100"/>
      <c r="T109" s="100"/>
      <c r="U109" s="100"/>
      <c r="V109" s="100"/>
      <c r="W109" s="100"/>
    </row>
    <row r="110" spans="1:23">
      <c r="A110" s="189"/>
      <c r="B110" s="100"/>
      <c r="C110" s="100"/>
      <c r="D110" s="100"/>
      <c r="E110" s="100"/>
      <c r="F110" s="100"/>
      <c r="G110" s="100"/>
      <c r="H110" s="100"/>
      <c r="I110" s="100"/>
      <c r="J110" s="100"/>
      <c r="K110" s="100"/>
      <c r="L110" s="100"/>
      <c r="M110" s="100"/>
      <c r="N110" s="100"/>
      <c r="O110" s="100"/>
      <c r="P110" s="100"/>
      <c r="Q110" s="100"/>
      <c r="R110" s="100"/>
      <c r="S110" s="100"/>
      <c r="T110" s="100"/>
      <c r="U110" s="100"/>
      <c r="V110" s="100"/>
      <c r="W110" s="100"/>
    </row>
    <row r="111" spans="1:23">
      <c r="A111" s="189"/>
      <c r="B111" s="100"/>
      <c r="C111" s="100"/>
      <c r="D111" s="100"/>
      <c r="E111" s="100"/>
      <c r="F111" s="100"/>
      <c r="G111" s="100"/>
      <c r="H111" s="100"/>
      <c r="I111" s="100"/>
      <c r="J111" s="100"/>
      <c r="K111" s="100"/>
      <c r="L111" s="100"/>
      <c r="M111" s="100"/>
      <c r="N111" s="100"/>
      <c r="O111" s="100"/>
      <c r="P111" s="100"/>
      <c r="Q111" s="100"/>
      <c r="R111" s="100"/>
      <c r="S111" s="100"/>
      <c r="T111" s="100"/>
      <c r="U111" s="100"/>
      <c r="V111" s="100"/>
      <c r="W111" s="100"/>
    </row>
    <row r="112" spans="1:23">
      <c r="A112" s="189"/>
      <c r="B112" s="100"/>
      <c r="C112" s="100"/>
      <c r="D112" s="100"/>
      <c r="E112" s="100"/>
      <c r="F112" s="100"/>
      <c r="G112" s="100"/>
      <c r="H112" s="100"/>
      <c r="I112" s="100"/>
      <c r="J112" s="100"/>
      <c r="K112" s="100"/>
      <c r="L112" s="100"/>
      <c r="M112" s="100"/>
      <c r="N112" s="100"/>
      <c r="O112" s="100"/>
      <c r="P112" s="100"/>
      <c r="Q112" s="100"/>
      <c r="R112" s="100"/>
      <c r="S112" s="100"/>
      <c r="T112" s="100"/>
      <c r="U112" s="100"/>
      <c r="V112" s="100"/>
      <c r="W112" s="100"/>
    </row>
    <row r="113" spans="1:23">
      <c r="A113" s="189"/>
      <c r="B113" s="100"/>
      <c r="C113" s="100"/>
      <c r="D113" s="100"/>
      <c r="E113" s="100"/>
      <c r="F113" s="100"/>
      <c r="G113" s="100"/>
      <c r="H113" s="100"/>
      <c r="I113" s="100"/>
      <c r="J113" s="100"/>
      <c r="K113" s="100"/>
      <c r="L113" s="100"/>
      <c r="M113" s="100"/>
      <c r="N113" s="100"/>
      <c r="O113" s="100"/>
      <c r="P113" s="100"/>
      <c r="Q113" s="100"/>
      <c r="R113" s="100"/>
      <c r="S113" s="100"/>
      <c r="T113" s="100"/>
      <c r="U113" s="100"/>
      <c r="V113" s="100"/>
      <c r="W113" s="100"/>
    </row>
    <row r="114" spans="1:23">
      <c r="A114" s="189"/>
      <c r="B114" s="100"/>
      <c r="C114" s="100"/>
      <c r="D114" s="100"/>
      <c r="E114" s="100"/>
      <c r="F114" s="100"/>
      <c r="G114" s="100"/>
      <c r="H114" s="100"/>
      <c r="I114" s="100"/>
      <c r="J114" s="100"/>
      <c r="K114" s="100"/>
      <c r="L114" s="100"/>
      <c r="M114" s="100"/>
      <c r="N114" s="100"/>
      <c r="O114" s="100"/>
      <c r="P114" s="100"/>
      <c r="Q114" s="100"/>
      <c r="R114" s="100"/>
      <c r="S114" s="100"/>
      <c r="T114" s="100"/>
      <c r="U114" s="100"/>
      <c r="V114" s="100"/>
      <c r="W114" s="100"/>
    </row>
    <row r="115" spans="1:23">
      <c r="A115" s="189"/>
      <c r="B115" s="100"/>
      <c r="C115" s="100"/>
      <c r="D115" s="100"/>
      <c r="E115" s="100"/>
      <c r="F115" s="100"/>
      <c r="G115" s="100"/>
      <c r="H115" s="100"/>
      <c r="I115" s="100"/>
      <c r="J115" s="100"/>
      <c r="K115" s="100"/>
      <c r="L115" s="100"/>
      <c r="M115" s="100"/>
      <c r="N115" s="100"/>
      <c r="O115" s="100"/>
      <c r="P115" s="100"/>
      <c r="Q115" s="100"/>
      <c r="R115" s="100"/>
      <c r="S115" s="100"/>
      <c r="T115" s="100"/>
      <c r="U115" s="100"/>
      <c r="V115" s="100"/>
      <c r="W115" s="100"/>
    </row>
    <row r="116" spans="1:23">
      <c r="A116" s="189"/>
      <c r="B116" s="100"/>
      <c r="C116" s="100"/>
      <c r="D116" s="100"/>
      <c r="E116" s="100"/>
      <c r="F116" s="100"/>
      <c r="G116" s="100"/>
      <c r="H116" s="100"/>
      <c r="I116" s="100"/>
      <c r="J116" s="100"/>
      <c r="K116" s="100"/>
      <c r="L116" s="100"/>
      <c r="M116" s="100"/>
      <c r="N116" s="100"/>
      <c r="O116" s="100"/>
      <c r="P116" s="100"/>
      <c r="Q116" s="100"/>
      <c r="R116" s="100"/>
      <c r="S116" s="100"/>
      <c r="T116" s="100"/>
      <c r="U116" s="100"/>
      <c r="V116" s="100"/>
      <c r="W116" s="100"/>
    </row>
    <row r="117" spans="1:23">
      <c r="A117" s="189"/>
      <c r="B117" s="100"/>
      <c r="C117" s="100"/>
      <c r="D117" s="100"/>
      <c r="E117" s="100"/>
      <c r="F117" s="100"/>
      <c r="G117" s="100"/>
      <c r="H117" s="100"/>
      <c r="I117" s="100"/>
      <c r="J117" s="100"/>
      <c r="K117" s="100"/>
      <c r="L117" s="100"/>
      <c r="M117" s="100"/>
      <c r="N117" s="100"/>
      <c r="O117" s="100"/>
      <c r="P117" s="100"/>
      <c r="Q117" s="100"/>
      <c r="R117" s="100"/>
      <c r="S117" s="100"/>
      <c r="T117" s="100"/>
      <c r="U117" s="100"/>
      <c r="V117" s="100"/>
      <c r="W117" s="100"/>
    </row>
    <row r="118" spans="1:23">
      <c r="A118" s="189"/>
      <c r="B118" s="100"/>
      <c r="C118" s="100"/>
      <c r="D118" s="100"/>
      <c r="E118" s="100"/>
      <c r="F118" s="100"/>
      <c r="G118" s="100"/>
      <c r="H118" s="100"/>
      <c r="I118" s="100"/>
      <c r="J118" s="100"/>
      <c r="K118" s="100"/>
      <c r="L118" s="100"/>
      <c r="M118" s="100"/>
      <c r="N118" s="100"/>
      <c r="O118" s="100"/>
      <c r="P118" s="100"/>
      <c r="Q118" s="100"/>
      <c r="R118" s="100"/>
      <c r="S118" s="100"/>
      <c r="T118" s="100"/>
      <c r="U118" s="100"/>
      <c r="V118" s="100"/>
      <c r="W118" s="100"/>
    </row>
    <row r="119" spans="1:23">
      <c r="A119" s="189"/>
      <c r="B119" s="100"/>
      <c r="C119" s="100"/>
      <c r="D119" s="100"/>
      <c r="E119" s="100"/>
      <c r="F119" s="100"/>
      <c r="G119" s="100"/>
      <c r="H119" s="100"/>
      <c r="I119" s="100"/>
      <c r="J119" s="100"/>
      <c r="K119" s="100"/>
      <c r="L119" s="100"/>
      <c r="M119" s="100"/>
      <c r="N119" s="100"/>
      <c r="O119" s="100"/>
      <c r="P119" s="100"/>
      <c r="Q119" s="100"/>
      <c r="R119" s="100"/>
      <c r="S119" s="100"/>
      <c r="T119" s="100"/>
      <c r="U119" s="100"/>
      <c r="V119" s="100"/>
      <c r="W119" s="100"/>
    </row>
    <row r="120" spans="1:23">
      <c r="A120" s="189"/>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row>
    <row r="121" spans="1:23">
      <c r="A121" s="189"/>
      <c r="B121" s="100"/>
      <c r="C121" s="100"/>
      <c r="D121" s="100"/>
      <c r="E121" s="100"/>
      <c r="F121" s="100"/>
      <c r="G121" s="100"/>
      <c r="H121" s="100"/>
      <c r="I121" s="100"/>
      <c r="J121" s="100"/>
      <c r="K121" s="100"/>
      <c r="L121" s="100"/>
      <c r="M121" s="100"/>
      <c r="N121" s="100"/>
      <c r="O121" s="100"/>
      <c r="P121" s="100"/>
      <c r="Q121" s="100"/>
      <c r="R121" s="100"/>
      <c r="S121" s="100"/>
      <c r="T121" s="100"/>
      <c r="U121" s="100"/>
      <c r="V121" s="100"/>
      <c r="W121" s="100"/>
    </row>
    <row r="122" spans="1:23">
      <c r="A122" s="189"/>
      <c r="B122" s="100"/>
      <c r="C122" s="100"/>
      <c r="D122" s="100"/>
      <c r="E122" s="100"/>
      <c r="F122" s="100"/>
      <c r="G122" s="100"/>
      <c r="H122" s="100"/>
      <c r="I122" s="100"/>
      <c r="J122" s="100"/>
      <c r="K122" s="100"/>
      <c r="L122" s="100"/>
      <c r="M122" s="100"/>
      <c r="N122" s="100"/>
      <c r="O122" s="100"/>
      <c r="P122" s="100"/>
      <c r="Q122" s="100"/>
      <c r="R122" s="100"/>
      <c r="S122" s="100"/>
      <c r="T122" s="100"/>
      <c r="U122" s="100"/>
      <c r="V122" s="100"/>
      <c r="W122" s="100"/>
    </row>
    <row r="123" spans="1:23">
      <c r="A123" s="189"/>
      <c r="B123" s="100"/>
      <c r="C123" s="100"/>
      <c r="D123" s="100"/>
      <c r="E123" s="100"/>
      <c r="F123" s="100"/>
      <c r="G123" s="100"/>
      <c r="H123" s="100"/>
      <c r="I123" s="100"/>
      <c r="J123" s="100"/>
      <c r="K123" s="100"/>
      <c r="L123" s="100"/>
      <c r="M123" s="100"/>
      <c r="N123" s="100"/>
      <c r="O123" s="100"/>
      <c r="P123" s="100"/>
      <c r="Q123" s="100"/>
      <c r="R123" s="100"/>
      <c r="S123" s="100"/>
      <c r="T123" s="100"/>
      <c r="U123" s="100"/>
      <c r="V123" s="100"/>
      <c r="W123" s="100"/>
    </row>
    <row r="124" spans="1:23">
      <c r="A124" s="189"/>
      <c r="B124" s="100"/>
      <c r="C124" s="100"/>
      <c r="D124" s="100"/>
      <c r="E124" s="100"/>
      <c r="F124" s="100"/>
      <c r="G124" s="100"/>
      <c r="H124" s="100"/>
      <c r="I124" s="100"/>
      <c r="J124" s="100"/>
      <c r="K124" s="100"/>
      <c r="L124" s="100"/>
      <c r="M124" s="100"/>
      <c r="N124" s="100"/>
      <c r="O124" s="100"/>
      <c r="P124" s="100"/>
      <c r="Q124" s="100"/>
      <c r="R124" s="100"/>
      <c r="S124" s="100"/>
      <c r="T124" s="100"/>
      <c r="U124" s="100"/>
      <c r="V124" s="100"/>
      <c r="W124" s="100"/>
    </row>
    <row r="125" spans="1:23">
      <c r="A125" s="189"/>
      <c r="B125" s="100"/>
      <c r="C125" s="100"/>
      <c r="D125" s="100"/>
      <c r="E125" s="100"/>
      <c r="F125" s="100"/>
      <c r="G125" s="100"/>
      <c r="H125" s="100"/>
      <c r="I125" s="100"/>
      <c r="J125" s="100"/>
      <c r="K125" s="100"/>
      <c r="L125" s="100"/>
      <c r="M125" s="100"/>
      <c r="N125" s="100"/>
      <c r="O125" s="100"/>
      <c r="P125" s="100"/>
      <c r="Q125" s="100"/>
      <c r="R125" s="100"/>
      <c r="S125" s="100"/>
      <c r="T125" s="100"/>
      <c r="U125" s="100"/>
      <c r="V125" s="100"/>
      <c r="W125" s="100"/>
    </row>
    <row r="126" spans="1:23">
      <c r="A126" s="189"/>
      <c r="B126" s="100"/>
      <c r="C126" s="100"/>
      <c r="D126" s="100"/>
      <c r="E126" s="100"/>
      <c r="F126" s="100"/>
      <c r="G126" s="100"/>
      <c r="H126" s="100"/>
      <c r="I126" s="100"/>
      <c r="J126" s="100"/>
      <c r="K126" s="100"/>
      <c r="L126" s="100"/>
      <c r="M126" s="100"/>
      <c r="N126" s="100"/>
      <c r="O126" s="100"/>
      <c r="P126" s="100"/>
      <c r="Q126" s="100"/>
      <c r="R126" s="100"/>
      <c r="S126" s="100"/>
      <c r="T126" s="100"/>
      <c r="U126" s="100"/>
      <c r="V126" s="100"/>
      <c r="W126" s="100"/>
    </row>
    <row r="127" spans="1:23">
      <c r="A127" s="189"/>
      <c r="B127" s="100"/>
      <c r="C127" s="100"/>
      <c r="D127" s="100"/>
      <c r="E127" s="100"/>
      <c r="F127" s="100"/>
      <c r="G127" s="100"/>
      <c r="H127" s="100"/>
      <c r="I127" s="100"/>
      <c r="J127" s="100"/>
      <c r="K127" s="100"/>
      <c r="L127" s="100"/>
      <c r="M127" s="100"/>
      <c r="N127" s="100"/>
      <c r="O127" s="100"/>
      <c r="P127" s="100"/>
      <c r="Q127" s="100"/>
      <c r="R127" s="100"/>
      <c r="S127" s="100"/>
      <c r="T127" s="100"/>
      <c r="U127" s="100"/>
      <c r="V127" s="100"/>
      <c r="W127" s="100"/>
    </row>
    <row r="128" spans="1:23">
      <c r="A128" s="189"/>
      <c r="B128" s="100"/>
      <c r="C128" s="100"/>
      <c r="D128" s="100"/>
      <c r="E128" s="100"/>
      <c r="F128" s="100"/>
      <c r="G128" s="100"/>
      <c r="H128" s="100"/>
      <c r="I128" s="100"/>
      <c r="J128" s="100"/>
      <c r="K128" s="100"/>
      <c r="L128" s="100"/>
      <c r="M128" s="100"/>
      <c r="N128" s="100"/>
      <c r="O128" s="100"/>
      <c r="P128" s="100"/>
      <c r="Q128" s="100"/>
      <c r="R128" s="100"/>
      <c r="S128" s="100"/>
      <c r="T128" s="100"/>
      <c r="U128" s="100"/>
      <c r="V128" s="100"/>
      <c r="W128" s="100"/>
    </row>
    <row r="129" spans="1:23">
      <c r="A129" s="189"/>
      <c r="B129" s="100"/>
      <c r="C129" s="100"/>
      <c r="D129" s="100"/>
      <c r="E129" s="100"/>
      <c r="F129" s="100"/>
      <c r="G129" s="100"/>
      <c r="H129" s="100"/>
      <c r="I129" s="100"/>
      <c r="J129" s="100"/>
      <c r="K129" s="100"/>
      <c r="L129" s="100"/>
      <c r="M129" s="100"/>
      <c r="N129" s="100"/>
      <c r="O129" s="100"/>
      <c r="P129" s="100"/>
      <c r="Q129" s="100"/>
      <c r="R129" s="100"/>
      <c r="S129" s="100"/>
      <c r="T129" s="100"/>
      <c r="U129" s="100"/>
      <c r="V129" s="100"/>
      <c r="W129" s="100"/>
    </row>
    <row r="130" spans="1:23">
      <c r="A130" s="189"/>
      <c r="B130" s="100"/>
      <c r="C130" s="100"/>
      <c r="D130" s="100"/>
      <c r="E130" s="100"/>
      <c r="F130" s="100"/>
      <c r="G130" s="100"/>
      <c r="H130" s="100"/>
      <c r="I130" s="100"/>
      <c r="J130" s="100"/>
      <c r="K130" s="100"/>
      <c r="L130" s="100"/>
      <c r="M130" s="100"/>
      <c r="N130" s="100"/>
      <c r="O130" s="100"/>
      <c r="P130" s="100"/>
      <c r="Q130" s="100"/>
      <c r="R130" s="100"/>
      <c r="S130" s="100"/>
      <c r="T130" s="100"/>
      <c r="U130" s="100"/>
      <c r="V130" s="100"/>
      <c r="W130" s="100"/>
    </row>
    <row r="131" spans="1:23">
      <c r="A131" s="189"/>
      <c r="B131" s="100"/>
      <c r="C131" s="100"/>
      <c r="D131" s="100"/>
      <c r="E131" s="100"/>
      <c r="F131" s="100"/>
      <c r="G131" s="100"/>
      <c r="H131" s="100"/>
      <c r="I131" s="100"/>
      <c r="J131" s="100"/>
      <c r="K131" s="100"/>
      <c r="L131" s="100"/>
      <c r="M131" s="100"/>
      <c r="N131" s="100"/>
      <c r="O131" s="100"/>
      <c r="P131" s="100"/>
      <c r="Q131" s="100"/>
      <c r="R131" s="100"/>
      <c r="S131" s="100"/>
      <c r="T131" s="100"/>
      <c r="U131" s="100"/>
      <c r="V131" s="100"/>
      <c r="W131" s="100"/>
    </row>
    <row r="132" spans="1:23">
      <c r="A132" s="189"/>
      <c r="B132" s="100"/>
      <c r="C132" s="100"/>
      <c r="D132" s="100"/>
      <c r="E132" s="100"/>
      <c r="F132" s="100"/>
      <c r="G132" s="100"/>
      <c r="H132" s="100"/>
      <c r="I132" s="100"/>
      <c r="J132" s="100"/>
      <c r="K132" s="100"/>
      <c r="L132" s="100"/>
      <c r="M132" s="100"/>
      <c r="N132" s="100"/>
      <c r="O132" s="100"/>
      <c r="P132" s="100"/>
      <c r="Q132" s="100"/>
      <c r="R132" s="100"/>
      <c r="S132" s="100"/>
      <c r="T132" s="100"/>
      <c r="U132" s="100"/>
      <c r="V132" s="100"/>
      <c r="W132" s="100"/>
    </row>
    <row r="133" spans="1:23">
      <c r="A133" s="189"/>
      <c r="B133" s="100"/>
      <c r="C133" s="100"/>
      <c r="D133" s="100"/>
      <c r="E133" s="100"/>
      <c r="F133" s="100"/>
      <c r="G133" s="100"/>
      <c r="H133" s="100"/>
      <c r="I133" s="100"/>
      <c r="J133" s="100"/>
      <c r="K133" s="100"/>
      <c r="L133" s="100"/>
      <c r="M133" s="100"/>
      <c r="N133" s="100"/>
      <c r="O133" s="100"/>
      <c r="P133" s="100"/>
      <c r="Q133" s="100"/>
      <c r="R133" s="100"/>
      <c r="S133" s="100"/>
      <c r="T133" s="100"/>
      <c r="U133" s="100"/>
      <c r="V133" s="100"/>
      <c r="W133" s="100"/>
    </row>
    <row r="134" spans="1:23">
      <c r="A134" s="189"/>
      <c r="B134" s="100"/>
      <c r="C134" s="100"/>
      <c r="D134" s="100"/>
      <c r="E134" s="100"/>
      <c r="F134" s="100"/>
      <c r="G134" s="100"/>
      <c r="H134" s="100"/>
      <c r="I134" s="100"/>
      <c r="J134" s="100"/>
      <c r="K134" s="100"/>
      <c r="L134" s="100"/>
      <c r="M134" s="100"/>
      <c r="N134" s="100"/>
      <c r="O134" s="100"/>
      <c r="P134" s="100"/>
      <c r="Q134" s="100"/>
      <c r="R134" s="100"/>
      <c r="S134" s="100"/>
      <c r="T134" s="100"/>
      <c r="U134" s="100"/>
      <c r="V134" s="100"/>
      <c r="W134" s="100"/>
    </row>
    <row r="135" spans="1:23">
      <c r="A135" s="189"/>
      <c r="B135" s="100"/>
      <c r="C135" s="100"/>
      <c r="D135" s="100"/>
      <c r="E135" s="100"/>
      <c r="F135" s="100"/>
      <c r="G135" s="100"/>
      <c r="H135" s="100"/>
      <c r="I135" s="100"/>
      <c r="J135" s="100"/>
      <c r="K135" s="100"/>
      <c r="L135" s="100"/>
      <c r="M135" s="100"/>
      <c r="N135" s="100"/>
      <c r="O135" s="100"/>
      <c r="P135" s="100"/>
      <c r="Q135" s="100"/>
      <c r="R135" s="100"/>
      <c r="S135" s="100"/>
      <c r="T135" s="100"/>
      <c r="U135" s="100"/>
      <c r="V135" s="100"/>
      <c r="W135" s="100"/>
    </row>
    <row r="136" spans="1:23">
      <c r="A136" s="189"/>
      <c r="B136" s="100"/>
      <c r="C136" s="100"/>
      <c r="D136" s="100"/>
      <c r="E136" s="100"/>
      <c r="F136" s="100"/>
      <c r="G136" s="100"/>
      <c r="H136" s="100"/>
      <c r="I136" s="100"/>
      <c r="J136" s="100"/>
      <c r="K136" s="100"/>
      <c r="L136" s="100"/>
      <c r="M136" s="100"/>
      <c r="N136" s="100"/>
      <c r="O136" s="100"/>
      <c r="P136" s="100"/>
      <c r="Q136" s="100"/>
      <c r="R136" s="100"/>
      <c r="S136" s="100"/>
      <c r="T136" s="100"/>
      <c r="U136" s="100"/>
      <c r="V136" s="100"/>
      <c r="W136" s="100"/>
    </row>
    <row r="137" spans="1:23">
      <c r="A137" s="189"/>
      <c r="B137" s="100"/>
      <c r="C137" s="100"/>
      <c r="D137" s="100"/>
      <c r="E137" s="100"/>
      <c r="F137" s="100"/>
      <c r="G137" s="100"/>
      <c r="H137" s="100"/>
      <c r="I137" s="100"/>
      <c r="J137" s="100"/>
      <c r="K137" s="100"/>
      <c r="L137" s="100"/>
      <c r="M137" s="100"/>
      <c r="N137" s="100"/>
      <c r="O137" s="100"/>
      <c r="P137" s="100"/>
      <c r="Q137" s="100"/>
      <c r="R137" s="100"/>
      <c r="S137" s="100"/>
      <c r="T137" s="100"/>
      <c r="U137" s="100"/>
      <c r="V137" s="100"/>
      <c r="W137" s="100"/>
    </row>
    <row r="138" spans="1:23">
      <c r="A138" s="189"/>
      <c r="B138" s="100"/>
      <c r="C138" s="100"/>
      <c r="D138" s="100"/>
      <c r="E138" s="100"/>
      <c r="F138" s="100"/>
      <c r="G138" s="100"/>
      <c r="H138" s="100"/>
      <c r="I138" s="100"/>
      <c r="J138" s="100"/>
      <c r="K138" s="100"/>
      <c r="L138" s="100"/>
      <c r="M138" s="100"/>
      <c r="N138" s="100"/>
      <c r="O138" s="100"/>
      <c r="P138" s="100"/>
      <c r="Q138" s="100"/>
      <c r="R138" s="100"/>
      <c r="S138" s="100"/>
      <c r="T138" s="100"/>
      <c r="U138" s="100"/>
      <c r="V138" s="100"/>
      <c r="W138" s="100"/>
    </row>
    <row r="139" spans="1:23">
      <c r="A139" s="189"/>
      <c r="B139" s="100"/>
      <c r="C139" s="100"/>
      <c r="D139" s="100"/>
      <c r="E139" s="100"/>
      <c r="F139" s="100"/>
      <c r="G139" s="100"/>
      <c r="H139" s="100"/>
      <c r="I139" s="100"/>
      <c r="J139" s="100"/>
      <c r="K139" s="100"/>
      <c r="L139" s="100"/>
      <c r="M139" s="100"/>
      <c r="N139" s="100"/>
      <c r="O139" s="100"/>
      <c r="P139" s="100"/>
      <c r="Q139" s="100"/>
      <c r="R139" s="100"/>
      <c r="S139" s="100"/>
      <c r="T139" s="100"/>
      <c r="U139" s="100"/>
      <c r="V139" s="100"/>
      <c r="W139" s="100"/>
    </row>
    <row r="140" spans="1:23">
      <c r="A140" s="189"/>
      <c r="B140" s="100"/>
      <c r="C140" s="100"/>
      <c r="D140" s="100"/>
      <c r="E140" s="100"/>
      <c r="F140" s="100"/>
      <c r="G140" s="100"/>
      <c r="H140" s="100"/>
      <c r="I140" s="100"/>
      <c r="J140" s="100"/>
      <c r="K140" s="100"/>
      <c r="L140" s="100"/>
      <c r="M140" s="100"/>
      <c r="N140" s="100"/>
      <c r="O140" s="100"/>
      <c r="P140" s="100"/>
      <c r="Q140" s="100"/>
      <c r="R140" s="100"/>
      <c r="S140" s="100"/>
      <c r="T140" s="100"/>
      <c r="U140" s="100"/>
      <c r="V140" s="100"/>
      <c r="W140" s="100"/>
    </row>
    <row r="141" spans="1:23">
      <c r="A141" s="189"/>
      <c r="B141" s="100"/>
      <c r="C141" s="100"/>
      <c r="D141" s="100"/>
      <c r="E141" s="100"/>
      <c r="F141" s="100"/>
      <c r="G141" s="100"/>
      <c r="H141" s="100"/>
      <c r="I141" s="100"/>
      <c r="J141" s="100"/>
      <c r="K141" s="100"/>
      <c r="L141" s="100"/>
      <c r="M141" s="100"/>
      <c r="N141" s="100"/>
      <c r="O141" s="100"/>
      <c r="P141" s="100"/>
      <c r="Q141" s="100"/>
      <c r="R141" s="100"/>
      <c r="S141" s="100"/>
      <c r="T141" s="100"/>
      <c r="U141" s="100"/>
      <c r="V141" s="100"/>
      <c r="W141" s="100"/>
    </row>
    <row r="142" spans="1:23">
      <c r="A142" s="189"/>
      <c r="B142" s="100"/>
      <c r="C142" s="100"/>
      <c r="D142" s="100"/>
      <c r="E142" s="100"/>
      <c r="F142" s="100"/>
      <c r="G142" s="100"/>
      <c r="H142" s="100"/>
      <c r="I142" s="100"/>
      <c r="J142" s="100"/>
      <c r="K142" s="100"/>
      <c r="L142" s="100"/>
      <c r="M142" s="100"/>
      <c r="N142" s="100"/>
      <c r="O142" s="100"/>
      <c r="P142" s="100"/>
      <c r="Q142" s="100"/>
      <c r="R142" s="100"/>
      <c r="S142" s="100"/>
      <c r="T142" s="100"/>
      <c r="U142" s="100"/>
      <c r="V142" s="100"/>
      <c r="W142" s="100"/>
    </row>
    <row r="143" spans="1:23">
      <c r="A143" s="189"/>
      <c r="B143" s="100"/>
      <c r="C143" s="100"/>
      <c r="D143" s="100"/>
      <c r="E143" s="100"/>
      <c r="F143" s="100"/>
      <c r="G143" s="100"/>
      <c r="H143" s="100"/>
      <c r="I143" s="100"/>
      <c r="J143" s="100"/>
      <c r="K143" s="100"/>
      <c r="L143" s="100"/>
      <c r="M143" s="100"/>
      <c r="N143" s="100"/>
      <c r="O143" s="100"/>
      <c r="P143" s="100"/>
      <c r="Q143" s="100"/>
      <c r="R143" s="100"/>
      <c r="S143" s="100"/>
      <c r="T143" s="100"/>
      <c r="U143" s="100"/>
      <c r="V143" s="100"/>
      <c r="W143" s="100"/>
    </row>
    <row r="144" spans="1:23">
      <c r="A144" s="189"/>
      <c r="B144" s="100"/>
      <c r="C144" s="100"/>
      <c r="D144" s="100"/>
      <c r="E144" s="100"/>
      <c r="F144" s="100"/>
      <c r="G144" s="100"/>
      <c r="H144" s="100"/>
      <c r="I144" s="100"/>
      <c r="J144" s="100"/>
      <c r="K144" s="100"/>
      <c r="L144" s="100"/>
      <c r="M144" s="100"/>
      <c r="N144" s="100"/>
      <c r="O144" s="100"/>
      <c r="P144" s="100"/>
      <c r="Q144" s="100"/>
      <c r="R144" s="100"/>
      <c r="S144" s="100"/>
      <c r="T144" s="100"/>
      <c r="U144" s="100"/>
      <c r="V144" s="100"/>
      <c r="W144" s="100"/>
    </row>
    <row r="145" spans="1:23">
      <c r="A145" s="189"/>
      <c r="B145" s="100"/>
      <c r="C145" s="100"/>
      <c r="D145" s="100"/>
      <c r="E145" s="100"/>
      <c r="F145" s="100"/>
      <c r="G145" s="100"/>
      <c r="H145" s="100"/>
      <c r="I145" s="100"/>
      <c r="J145" s="100"/>
      <c r="K145" s="100"/>
      <c r="L145" s="100"/>
      <c r="M145" s="100"/>
      <c r="N145" s="100"/>
      <c r="O145" s="100"/>
      <c r="P145" s="100"/>
      <c r="Q145" s="100"/>
      <c r="R145" s="100"/>
      <c r="S145" s="100"/>
      <c r="T145" s="100"/>
      <c r="U145" s="100"/>
      <c r="V145" s="100"/>
      <c r="W145" s="100"/>
    </row>
    <row r="146" spans="1:23">
      <c r="A146" s="189"/>
      <c r="B146" s="100"/>
      <c r="C146" s="100"/>
      <c r="D146" s="100"/>
      <c r="E146" s="100"/>
      <c r="F146" s="100"/>
      <c r="G146" s="100"/>
      <c r="H146" s="100"/>
      <c r="I146" s="100"/>
      <c r="J146" s="100"/>
      <c r="K146" s="100"/>
      <c r="L146" s="100"/>
      <c r="M146" s="100"/>
      <c r="N146" s="100"/>
      <c r="O146" s="100"/>
      <c r="P146" s="100"/>
      <c r="Q146" s="100"/>
      <c r="R146" s="100"/>
      <c r="S146" s="100"/>
      <c r="T146" s="100"/>
      <c r="U146" s="100"/>
      <c r="V146" s="100"/>
      <c r="W146" s="100"/>
    </row>
    <row r="147" spans="1:23">
      <c r="A147" s="189"/>
      <c r="B147" s="100"/>
      <c r="C147" s="100"/>
      <c r="D147" s="100"/>
      <c r="E147" s="100"/>
      <c r="F147" s="100"/>
      <c r="G147" s="100"/>
      <c r="H147" s="100"/>
      <c r="I147" s="100"/>
      <c r="J147" s="100"/>
      <c r="K147" s="100"/>
      <c r="L147" s="100"/>
      <c r="M147" s="100"/>
      <c r="N147" s="100"/>
      <c r="O147" s="100"/>
      <c r="P147" s="100"/>
      <c r="Q147" s="100"/>
      <c r="R147" s="100"/>
      <c r="S147" s="100"/>
      <c r="T147" s="100"/>
      <c r="U147" s="100"/>
      <c r="V147" s="100"/>
      <c r="W147" s="100"/>
    </row>
    <row r="148" spans="1:23">
      <c r="A148" s="189"/>
      <c r="B148" s="100"/>
      <c r="C148" s="100"/>
      <c r="D148" s="100"/>
      <c r="E148" s="100"/>
      <c r="F148" s="100"/>
      <c r="G148" s="100"/>
      <c r="H148" s="100"/>
      <c r="I148" s="100"/>
      <c r="J148" s="100"/>
      <c r="K148" s="100"/>
      <c r="L148" s="100"/>
      <c r="M148" s="100"/>
      <c r="N148" s="100"/>
      <c r="O148" s="100"/>
      <c r="P148" s="100"/>
      <c r="Q148" s="100"/>
      <c r="R148" s="100"/>
      <c r="S148" s="100"/>
      <c r="T148" s="100"/>
      <c r="U148" s="100"/>
      <c r="V148" s="100"/>
      <c r="W148" s="100"/>
    </row>
    <row r="149" spans="1:23">
      <c r="A149" s="189"/>
      <c r="B149" s="100"/>
      <c r="C149" s="100"/>
      <c r="D149" s="100"/>
      <c r="E149" s="100"/>
      <c r="F149" s="100"/>
      <c r="G149" s="100"/>
      <c r="H149" s="100"/>
      <c r="I149" s="100"/>
      <c r="J149" s="100"/>
      <c r="K149" s="100"/>
      <c r="L149" s="100"/>
      <c r="M149" s="100"/>
      <c r="N149" s="100"/>
      <c r="O149" s="100"/>
      <c r="P149" s="100"/>
      <c r="Q149" s="100"/>
      <c r="R149" s="100"/>
      <c r="S149" s="100"/>
      <c r="T149" s="100"/>
      <c r="U149" s="100"/>
      <c r="V149" s="100"/>
      <c r="W149" s="100"/>
    </row>
    <row r="150" spans="1:23">
      <c r="A150" s="189"/>
      <c r="B150" s="100"/>
      <c r="C150" s="100"/>
      <c r="D150" s="100"/>
      <c r="E150" s="100"/>
      <c r="F150" s="100"/>
      <c r="G150" s="100"/>
      <c r="H150" s="100"/>
      <c r="I150" s="100"/>
      <c r="J150" s="100"/>
      <c r="K150" s="100"/>
      <c r="L150" s="100"/>
      <c r="M150" s="100"/>
      <c r="N150" s="100"/>
      <c r="O150" s="100"/>
      <c r="P150" s="100"/>
      <c r="Q150" s="100"/>
      <c r="R150" s="100"/>
      <c r="S150" s="100"/>
      <c r="T150" s="100"/>
      <c r="U150" s="100"/>
      <c r="V150" s="100"/>
      <c r="W150" s="100"/>
    </row>
    <row r="151" spans="1:23">
      <c r="A151" s="189"/>
      <c r="B151" s="100"/>
      <c r="C151" s="100"/>
      <c r="D151" s="100"/>
      <c r="E151" s="100"/>
      <c r="F151" s="100"/>
      <c r="G151" s="100"/>
      <c r="H151" s="100"/>
      <c r="I151" s="100"/>
      <c r="J151" s="100"/>
      <c r="K151" s="100"/>
      <c r="L151" s="100"/>
      <c r="M151" s="100"/>
      <c r="N151" s="100"/>
      <c r="O151" s="100"/>
      <c r="P151" s="100"/>
      <c r="Q151" s="100"/>
      <c r="R151" s="100"/>
      <c r="S151" s="100"/>
      <c r="T151" s="100"/>
      <c r="U151" s="100"/>
      <c r="V151" s="100"/>
      <c r="W151" s="100"/>
    </row>
    <row r="152" spans="1:23">
      <c r="A152" s="189"/>
      <c r="B152" s="100"/>
      <c r="C152" s="100"/>
      <c r="D152" s="100"/>
      <c r="E152" s="100"/>
      <c r="F152" s="100"/>
      <c r="G152" s="100"/>
      <c r="H152" s="100"/>
      <c r="I152" s="100"/>
      <c r="J152" s="100"/>
      <c r="K152" s="100"/>
      <c r="L152" s="100"/>
      <c r="M152" s="100"/>
      <c r="N152" s="100"/>
      <c r="O152" s="100"/>
      <c r="P152" s="100"/>
      <c r="Q152" s="100"/>
      <c r="R152" s="100"/>
      <c r="S152" s="100"/>
      <c r="T152" s="100"/>
      <c r="U152" s="100"/>
      <c r="V152" s="100"/>
      <c r="W152" s="100"/>
    </row>
    <row r="153" spans="1:23">
      <c r="A153" s="189"/>
      <c r="B153" s="100"/>
      <c r="C153" s="100"/>
      <c r="D153" s="100"/>
      <c r="E153" s="100"/>
      <c r="F153" s="100"/>
      <c r="G153" s="100"/>
      <c r="H153" s="100"/>
      <c r="I153" s="100"/>
      <c r="J153" s="100"/>
      <c r="K153" s="100"/>
      <c r="L153" s="100"/>
      <c r="M153" s="100"/>
      <c r="N153" s="100"/>
      <c r="O153" s="100"/>
      <c r="P153" s="100"/>
      <c r="Q153" s="100"/>
      <c r="R153" s="100"/>
      <c r="S153" s="100"/>
      <c r="T153" s="100"/>
      <c r="U153" s="100"/>
      <c r="V153" s="100"/>
      <c r="W153" s="100"/>
    </row>
    <row r="154" spans="1:23">
      <c r="A154" s="189"/>
      <c r="B154" s="100"/>
      <c r="C154" s="100"/>
      <c r="D154" s="100"/>
      <c r="E154" s="100"/>
      <c r="F154" s="100"/>
      <c r="G154" s="100"/>
      <c r="H154" s="100"/>
      <c r="I154" s="100"/>
      <c r="J154" s="100"/>
      <c r="K154" s="100"/>
      <c r="L154" s="100"/>
      <c r="M154" s="100"/>
      <c r="N154" s="100"/>
      <c r="O154" s="100"/>
      <c r="P154" s="100"/>
      <c r="Q154" s="100"/>
      <c r="R154" s="100"/>
      <c r="S154" s="100"/>
      <c r="T154" s="100"/>
      <c r="U154" s="100"/>
      <c r="V154" s="100"/>
      <c r="W154" s="100"/>
    </row>
    <row r="155" spans="1:23">
      <c r="A155" s="189"/>
      <c r="B155" s="100"/>
      <c r="C155" s="100"/>
      <c r="D155" s="100"/>
      <c r="E155" s="100"/>
      <c r="F155" s="100"/>
      <c r="G155" s="100"/>
      <c r="H155" s="100"/>
      <c r="I155" s="100"/>
      <c r="J155" s="100"/>
      <c r="K155" s="100"/>
      <c r="L155" s="100"/>
      <c r="M155" s="100"/>
      <c r="N155" s="100"/>
      <c r="O155" s="100"/>
      <c r="P155" s="100"/>
      <c r="Q155" s="100"/>
      <c r="R155" s="100"/>
      <c r="S155" s="100"/>
      <c r="T155" s="100"/>
      <c r="U155" s="100"/>
      <c r="V155" s="100"/>
      <c r="W155" s="100"/>
    </row>
    <row r="156" spans="1:23">
      <c r="A156" s="189"/>
      <c r="B156" s="100"/>
      <c r="C156" s="100"/>
      <c r="D156" s="100"/>
      <c r="E156" s="100"/>
      <c r="F156" s="100"/>
      <c r="G156" s="100"/>
      <c r="H156" s="100"/>
      <c r="I156" s="100"/>
      <c r="J156" s="100"/>
      <c r="K156" s="100"/>
      <c r="L156" s="100"/>
      <c r="M156" s="100"/>
      <c r="N156" s="100"/>
      <c r="O156" s="100"/>
      <c r="P156" s="100"/>
      <c r="Q156" s="100"/>
      <c r="R156" s="100"/>
      <c r="S156" s="100"/>
      <c r="T156" s="100"/>
      <c r="U156" s="100"/>
      <c r="V156" s="100"/>
      <c r="W156" s="100"/>
    </row>
    <row r="157" spans="1:23">
      <c r="A157" s="189"/>
      <c r="B157" s="100"/>
      <c r="C157" s="100"/>
      <c r="D157" s="100"/>
      <c r="E157" s="100"/>
      <c r="F157" s="100"/>
      <c r="G157" s="100"/>
      <c r="H157" s="100"/>
      <c r="I157" s="100"/>
      <c r="J157" s="100"/>
      <c r="K157" s="100"/>
      <c r="L157" s="100"/>
      <c r="M157" s="100"/>
      <c r="N157" s="100"/>
      <c r="O157" s="100"/>
      <c r="P157" s="100"/>
      <c r="Q157" s="100"/>
      <c r="R157" s="100"/>
      <c r="S157" s="100"/>
      <c r="T157" s="100"/>
      <c r="U157" s="100"/>
      <c r="V157" s="100"/>
      <c r="W157" s="100"/>
    </row>
    <row r="158" spans="1:23">
      <c r="A158" s="189"/>
      <c r="B158" s="100"/>
      <c r="C158" s="100"/>
      <c r="D158" s="100"/>
      <c r="E158" s="100"/>
      <c r="F158" s="100"/>
      <c r="G158" s="100"/>
      <c r="H158" s="100"/>
      <c r="I158" s="100"/>
      <c r="J158" s="100"/>
      <c r="K158" s="100"/>
      <c r="L158" s="100"/>
      <c r="M158" s="100"/>
      <c r="N158" s="100"/>
      <c r="O158" s="100"/>
      <c r="P158" s="100"/>
      <c r="Q158" s="100"/>
      <c r="R158" s="100"/>
      <c r="S158" s="100"/>
      <c r="T158" s="100"/>
      <c r="U158" s="100"/>
      <c r="V158" s="100"/>
      <c r="W158" s="100"/>
    </row>
    <row r="159" spans="1:23">
      <c r="A159" s="189"/>
      <c r="B159" s="100"/>
      <c r="C159" s="100"/>
      <c r="D159" s="100"/>
      <c r="E159" s="100"/>
      <c r="F159" s="100"/>
      <c r="G159" s="100"/>
      <c r="H159" s="100"/>
      <c r="I159" s="100"/>
      <c r="J159" s="100"/>
      <c r="K159" s="100"/>
      <c r="L159" s="100"/>
      <c r="M159" s="100"/>
      <c r="N159" s="100"/>
      <c r="O159" s="100"/>
      <c r="P159" s="100"/>
      <c r="Q159" s="100"/>
      <c r="R159" s="100"/>
      <c r="S159" s="100"/>
      <c r="T159" s="100"/>
      <c r="U159" s="100"/>
      <c r="V159" s="100"/>
      <c r="W159" s="100"/>
    </row>
    <row r="160" spans="1:23">
      <c r="A160" s="189"/>
      <c r="B160" s="100"/>
      <c r="C160" s="100"/>
      <c r="D160" s="100"/>
      <c r="E160" s="100"/>
      <c r="F160" s="100"/>
      <c r="G160" s="100"/>
      <c r="H160" s="100"/>
      <c r="I160" s="100"/>
      <c r="J160" s="100"/>
      <c r="K160" s="100"/>
      <c r="L160" s="100"/>
      <c r="M160" s="100"/>
      <c r="N160" s="100"/>
      <c r="O160" s="100"/>
      <c r="P160" s="100"/>
      <c r="Q160" s="100"/>
      <c r="R160" s="100"/>
      <c r="S160" s="100"/>
      <c r="T160" s="100"/>
      <c r="U160" s="100"/>
      <c r="V160" s="100"/>
      <c r="W160" s="100"/>
    </row>
    <row r="161" spans="1:23">
      <c r="A161" s="189"/>
      <c r="B161" s="100"/>
      <c r="C161" s="100"/>
      <c r="D161" s="100"/>
      <c r="E161" s="100"/>
      <c r="F161" s="100"/>
      <c r="G161" s="100"/>
      <c r="H161" s="100"/>
      <c r="I161" s="100"/>
      <c r="J161" s="100"/>
      <c r="K161" s="100"/>
      <c r="L161" s="100"/>
      <c r="M161" s="100"/>
      <c r="N161" s="100"/>
      <c r="O161" s="100"/>
      <c r="P161" s="100"/>
      <c r="Q161" s="100"/>
      <c r="R161" s="100"/>
      <c r="S161" s="100"/>
      <c r="T161" s="100"/>
      <c r="U161" s="100"/>
      <c r="V161" s="100"/>
      <c r="W161" s="100"/>
    </row>
    <row r="162" spans="1:23">
      <c r="A162" s="189"/>
      <c r="B162" s="100"/>
      <c r="C162" s="100"/>
      <c r="D162" s="100"/>
      <c r="E162" s="100"/>
      <c r="F162" s="100"/>
      <c r="G162" s="100"/>
      <c r="H162" s="100"/>
      <c r="I162" s="100"/>
      <c r="J162" s="100"/>
      <c r="K162" s="100"/>
      <c r="L162" s="100"/>
      <c r="M162" s="100"/>
      <c r="N162" s="100"/>
      <c r="O162" s="100"/>
      <c r="P162" s="100"/>
      <c r="Q162" s="100"/>
      <c r="R162" s="100"/>
      <c r="S162" s="100"/>
      <c r="T162" s="100"/>
      <c r="U162" s="100"/>
      <c r="V162" s="100"/>
      <c r="W162" s="100"/>
    </row>
    <row r="163" spans="1:23">
      <c r="A163" s="189"/>
      <c r="B163" s="100"/>
      <c r="C163" s="100"/>
      <c r="D163" s="100"/>
      <c r="E163" s="100"/>
      <c r="F163" s="100"/>
      <c r="G163" s="100"/>
      <c r="H163" s="100"/>
      <c r="I163" s="100"/>
      <c r="J163" s="100"/>
      <c r="K163" s="100"/>
      <c r="L163" s="100"/>
      <c r="M163" s="100"/>
      <c r="N163" s="100"/>
      <c r="O163" s="100"/>
      <c r="P163" s="100"/>
      <c r="Q163" s="100"/>
      <c r="R163" s="100"/>
      <c r="S163" s="100"/>
      <c r="T163" s="100"/>
      <c r="U163" s="100"/>
      <c r="V163" s="100"/>
      <c r="W163" s="100"/>
    </row>
    <row r="164" spans="1:23">
      <c r="A164" s="189"/>
      <c r="B164" s="100"/>
      <c r="C164" s="100"/>
      <c r="D164" s="100"/>
      <c r="E164" s="100"/>
      <c r="F164" s="100"/>
      <c r="G164" s="100"/>
      <c r="H164" s="100"/>
      <c r="I164" s="100"/>
      <c r="J164" s="100"/>
      <c r="K164" s="100"/>
      <c r="L164" s="100"/>
      <c r="M164" s="100"/>
      <c r="N164" s="100"/>
      <c r="O164" s="100"/>
      <c r="P164" s="100"/>
      <c r="Q164" s="100"/>
      <c r="R164" s="100"/>
      <c r="S164" s="100"/>
      <c r="T164" s="100"/>
      <c r="U164" s="100"/>
      <c r="V164" s="100"/>
      <c r="W164" s="100"/>
    </row>
    <row r="165" spans="1:23">
      <c r="A165" s="189"/>
      <c r="B165" s="100"/>
      <c r="C165" s="100"/>
      <c r="D165" s="100"/>
      <c r="E165" s="100"/>
      <c r="F165" s="100"/>
      <c r="G165" s="100"/>
      <c r="H165" s="100"/>
      <c r="I165" s="100"/>
      <c r="J165" s="100"/>
      <c r="K165" s="100"/>
      <c r="L165" s="100"/>
      <c r="M165" s="100"/>
      <c r="N165" s="100"/>
      <c r="O165" s="100"/>
      <c r="P165" s="100"/>
      <c r="Q165" s="100"/>
      <c r="R165" s="100"/>
      <c r="S165" s="100"/>
      <c r="T165" s="100"/>
      <c r="U165" s="100"/>
      <c r="V165" s="100"/>
      <c r="W165" s="100"/>
    </row>
    <row r="166" spans="1:23">
      <c r="A166" s="189"/>
      <c r="B166" s="100"/>
      <c r="C166" s="100"/>
      <c r="D166" s="100"/>
      <c r="E166" s="100"/>
      <c r="F166" s="100"/>
      <c r="G166" s="100"/>
      <c r="H166" s="100"/>
      <c r="I166" s="100"/>
      <c r="J166" s="100"/>
      <c r="K166" s="100"/>
      <c r="L166" s="100"/>
      <c r="M166" s="100"/>
      <c r="N166" s="100"/>
      <c r="O166" s="100"/>
      <c r="P166" s="100"/>
      <c r="Q166" s="100"/>
      <c r="R166" s="100"/>
      <c r="S166" s="100"/>
      <c r="T166" s="100"/>
      <c r="U166" s="100"/>
      <c r="V166" s="100"/>
      <c r="W166" s="100"/>
    </row>
    <row r="167" spans="1:23">
      <c r="A167" s="189"/>
      <c r="B167" s="100"/>
      <c r="C167" s="100"/>
      <c r="D167" s="100"/>
      <c r="E167" s="100"/>
      <c r="F167" s="100"/>
      <c r="G167" s="100"/>
      <c r="H167" s="100"/>
      <c r="I167" s="100"/>
      <c r="J167" s="100"/>
      <c r="K167" s="100"/>
      <c r="L167" s="100"/>
      <c r="M167" s="100"/>
      <c r="N167" s="100"/>
      <c r="O167" s="100"/>
      <c r="P167" s="100"/>
      <c r="Q167" s="100"/>
      <c r="R167" s="100"/>
      <c r="S167" s="100"/>
      <c r="T167" s="100"/>
      <c r="U167" s="100"/>
      <c r="V167" s="100"/>
      <c r="W167" s="100"/>
    </row>
    <row r="168" spans="1:23">
      <c r="A168" s="189"/>
      <c r="B168" s="100"/>
      <c r="C168" s="100"/>
      <c r="D168" s="100"/>
      <c r="E168" s="100"/>
      <c r="F168" s="100"/>
      <c r="G168" s="100"/>
      <c r="H168" s="100"/>
      <c r="I168" s="100"/>
      <c r="J168" s="100"/>
      <c r="K168" s="100"/>
      <c r="L168" s="100"/>
      <c r="M168" s="100"/>
      <c r="N168" s="100"/>
      <c r="O168" s="100"/>
      <c r="P168" s="100"/>
      <c r="Q168" s="100"/>
      <c r="R168" s="100"/>
      <c r="S168" s="100"/>
      <c r="T168" s="100"/>
      <c r="U168" s="100"/>
      <c r="V168" s="100"/>
      <c r="W168" s="100"/>
    </row>
    <row r="169" spans="1:23">
      <c r="A169" s="189"/>
      <c r="B169" s="100"/>
      <c r="C169" s="100"/>
      <c r="D169" s="100"/>
      <c r="E169" s="100"/>
      <c r="F169" s="100"/>
      <c r="G169" s="100"/>
      <c r="H169" s="100"/>
      <c r="I169" s="100"/>
      <c r="J169" s="100"/>
      <c r="K169" s="100"/>
      <c r="L169" s="100"/>
      <c r="M169" s="100"/>
      <c r="N169" s="100"/>
      <c r="O169" s="100"/>
      <c r="P169" s="100"/>
      <c r="Q169" s="100"/>
      <c r="R169" s="100"/>
      <c r="S169" s="100"/>
      <c r="T169" s="100"/>
      <c r="U169" s="100"/>
      <c r="V169" s="100"/>
      <c r="W169" s="100"/>
    </row>
    <row r="170" spans="1:23">
      <c r="A170" s="189"/>
      <c r="B170" s="100"/>
      <c r="C170" s="100"/>
      <c r="D170" s="100"/>
      <c r="E170" s="100"/>
      <c r="F170" s="100"/>
      <c r="G170" s="100"/>
      <c r="H170" s="100"/>
      <c r="I170" s="100"/>
      <c r="J170" s="100"/>
      <c r="K170" s="100"/>
      <c r="L170" s="100"/>
      <c r="M170" s="100"/>
      <c r="N170" s="100"/>
      <c r="O170" s="100"/>
      <c r="P170" s="100"/>
      <c r="Q170" s="100"/>
      <c r="R170" s="100"/>
      <c r="S170" s="100"/>
      <c r="T170" s="100"/>
      <c r="U170" s="100"/>
      <c r="V170" s="100"/>
      <c r="W170" s="100"/>
    </row>
    <row r="171" spans="1:23">
      <c r="A171" s="189"/>
      <c r="B171" s="100"/>
      <c r="C171" s="100"/>
      <c r="D171" s="100"/>
      <c r="E171" s="100"/>
      <c r="F171" s="100"/>
      <c r="G171" s="100"/>
      <c r="H171" s="100"/>
      <c r="I171" s="100"/>
      <c r="J171" s="100"/>
      <c r="K171" s="100"/>
      <c r="L171" s="100"/>
      <c r="M171" s="100"/>
      <c r="N171" s="100"/>
      <c r="O171" s="100"/>
      <c r="P171" s="100"/>
      <c r="Q171" s="100"/>
      <c r="R171" s="100"/>
      <c r="S171" s="100"/>
      <c r="T171" s="100"/>
      <c r="U171" s="100"/>
      <c r="V171" s="100"/>
      <c r="W171" s="100"/>
    </row>
    <row r="172" spans="1:23">
      <c r="A172" s="189"/>
      <c r="B172" s="100"/>
      <c r="C172" s="100"/>
      <c r="D172" s="100"/>
      <c r="E172" s="100"/>
      <c r="F172" s="100"/>
      <c r="G172" s="100"/>
      <c r="H172" s="100"/>
      <c r="I172" s="100"/>
      <c r="J172" s="100"/>
      <c r="K172" s="100"/>
      <c r="L172" s="100"/>
      <c r="M172" s="100"/>
      <c r="N172" s="100"/>
      <c r="O172" s="100"/>
      <c r="P172" s="100"/>
      <c r="Q172" s="100"/>
      <c r="R172" s="100"/>
      <c r="S172" s="100"/>
      <c r="T172" s="100"/>
      <c r="U172" s="100"/>
      <c r="V172" s="100"/>
      <c r="W172" s="100"/>
    </row>
    <row r="173" spans="1:23">
      <c r="A173" s="189"/>
      <c r="B173" s="100"/>
      <c r="C173" s="100"/>
      <c r="D173" s="100"/>
      <c r="E173" s="100"/>
      <c r="F173" s="100"/>
      <c r="G173" s="100"/>
      <c r="H173" s="100"/>
      <c r="I173" s="100"/>
      <c r="J173" s="100"/>
      <c r="K173" s="100"/>
      <c r="L173" s="100"/>
      <c r="M173" s="100"/>
      <c r="N173" s="100"/>
      <c r="O173" s="100"/>
      <c r="P173" s="100"/>
      <c r="Q173" s="100"/>
      <c r="R173" s="100"/>
      <c r="S173" s="100"/>
      <c r="T173" s="100"/>
      <c r="U173" s="100"/>
      <c r="V173" s="100"/>
      <c r="W173" s="100"/>
    </row>
    <row r="174" spans="1:23">
      <c r="A174" s="189"/>
      <c r="B174" s="100"/>
      <c r="C174" s="100"/>
      <c r="D174" s="100"/>
      <c r="E174" s="100"/>
      <c r="F174" s="100"/>
      <c r="G174" s="100"/>
      <c r="H174" s="100"/>
      <c r="I174" s="100"/>
      <c r="J174" s="100"/>
      <c r="K174" s="100"/>
      <c r="L174" s="100"/>
      <c r="M174" s="100"/>
      <c r="N174" s="100"/>
      <c r="O174" s="100"/>
      <c r="P174" s="100"/>
      <c r="Q174" s="100"/>
      <c r="R174" s="100"/>
      <c r="S174" s="100"/>
      <c r="T174" s="100"/>
      <c r="U174" s="100"/>
      <c r="V174" s="100"/>
      <c r="W174" s="100"/>
    </row>
    <row r="175" spans="1:23">
      <c r="A175" s="189"/>
      <c r="B175" s="100"/>
      <c r="C175" s="100"/>
      <c r="D175" s="100"/>
      <c r="E175" s="100"/>
      <c r="F175" s="100"/>
      <c r="G175" s="100"/>
      <c r="H175" s="100"/>
      <c r="I175" s="100"/>
      <c r="J175" s="100"/>
      <c r="K175" s="100"/>
      <c r="L175" s="100"/>
      <c r="M175" s="100"/>
      <c r="N175" s="100"/>
      <c r="O175" s="100"/>
      <c r="P175" s="100"/>
      <c r="Q175" s="100"/>
      <c r="R175" s="100"/>
      <c r="S175" s="100"/>
      <c r="T175" s="100"/>
      <c r="U175" s="100"/>
      <c r="V175" s="100"/>
      <c r="W175" s="100"/>
    </row>
    <row r="176" spans="1:23">
      <c r="A176" s="189"/>
      <c r="B176" s="100"/>
      <c r="C176" s="100"/>
      <c r="D176" s="100"/>
      <c r="E176" s="100"/>
      <c r="F176" s="100"/>
      <c r="G176" s="100"/>
      <c r="H176" s="100"/>
      <c r="I176" s="100"/>
      <c r="J176" s="100"/>
      <c r="K176" s="100"/>
      <c r="L176" s="100"/>
      <c r="M176" s="100"/>
      <c r="N176" s="100"/>
      <c r="O176" s="100"/>
      <c r="P176" s="100"/>
      <c r="Q176" s="100"/>
      <c r="R176" s="100"/>
      <c r="S176" s="100"/>
      <c r="T176" s="100"/>
      <c r="U176" s="100"/>
      <c r="V176" s="100"/>
      <c r="W176" s="100"/>
    </row>
    <row r="177" spans="1:23">
      <c r="A177" s="189"/>
      <c r="B177" s="100"/>
      <c r="C177" s="100"/>
      <c r="D177" s="100"/>
      <c r="E177" s="100"/>
      <c r="F177" s="100"/>
      <c r="G177" s="100"/>
      <c r="H177" s="100"/>
      <c r="I177" s="100"/>
      <c r="J177" s="100"/>
      <c r="K177" s="100"/>
      <c r="L177" s="100"/>
      <c r="M177" s="100"/>
      <c r="N177" s="100"/>
      <c r="O177" s="100"/>
      <c r="P177" s="100"/>
      <c r="Q177" s="100"/>
      <c r="R177" s="100"/>
      <c r="S177" s="100"/>
      <c r="T177" s="100"/>
      <c r="U177" s="100"/>
      <c r="V177" s="100"/>
      <c r="W177" s="100"/>
    </row>
    <row r="178" spans="1:23">
      <c r="A178" s="189"/>
      <c r="B178" s="100"/>
      <c r="C178" s="100"/>
      <c r="D178" s="100"/>
      <c r="E178" s="100"/>
      <c r="F178" s="100"/>
      <c r="G178" s="100"/>
      <c r="H178" s="100"/>
      <c r="I178" s="100"/>
      <c r="J178" s="100"/>
      <c r="K178" s="100"/>
      <c r="L178" s="100"/>
      <c r="M178" s="100"/>
      <c r="N178" s="100"/>
      <c r="O178" s="100"/>
      <c r="P178" s="100"/>
      <c r="Q178" s="100"/>
      <c r="R178" s="100"/>
      <c r="S178" s="100"/>
      <c r="T178" s="100"/>
      <c r="U178" s="100"/>
      <c r="V178" s="100"/>
      <c r="W178" s="100"/>
    </row>
    <row r="179" spans="1:23">
      <c r="A179" s="189"/>
      <c r="B179" s="100"/>
      <c r="C179" s="100"/>
      <c r="D179" s="100"/>
      <c r="E179" s="100"/>
      <c r="F179" s="100"/>
      <c r="G179" s="100"/>
      <c r="H179" s="100"/>
      <c r="I179" s="100"/>
      <c r="J179" s="100"/>
      <c r="K179" s="100"/>
      <c r="L179" s="100"/>
      <c r="M179" s="100"/>
      <c r="N179" s="100"/>
      <c r="O179" s="100"/>
      <c r="P179" s="100"/>
      <c r="Q179" s="100"/>
      <c r="R179" s="100"/>
      <c r="S179" s="100"/>
      <c r="T179" s="100"/>
      <c r="U179" s="100"/>
      <c r="V179" s="100"/>
      <c r="W179" s="100"/>
    </row>
    <row r="180" spans="1:23">
      <c r="A180" s="189"/>
      <c r="B180" s="100"/>
      <c r="C180" s="100"/>
      <c r="D180" s="100"/>
      <c r="E180" s="100"/>
      <c r="F180" s="100"/>
      <c r="G180" s="100"/>
      <c r="H180" s="100"/>
      <c r="I180" s="100"/>
      <c r="J180" s="100"/>
      <c r="K180" s="100"/>
      <c r="L180" s="100"/>
      <c r="M180" s="100"/>
      <c r="N180" s="100"/>
      <c r="O180" s="100"/>
      <c r="P180" s="100"/>
      <c r="Q180" s="100"/>
      <c r="R180" s="100"/>
      <c r="S180" s="100"/>
      <c r="T180" s="100"/>
      <c r="U180" s="100"/>
      <c r="V180" s="100"/>
      <c r="W180" s="100"/>
    </row>
    <row r="181" spans="1:23">
      <c r="A181" s="189"/>
      <c r="B181" s="100"/>
      <c r="C181" s="100"/>
      <c r="D181" s="100"/>
      <c r="E181" s="100"/>
      <c r="F181" s="100"/>
      <c r="G181" s="100"/>
      <c r="H181" s="100"/>
      <c r="I181" s="100"/>
      <c r="J181" s="100"/>
      <c r="K181" s="100"/>
      <c r="L181" s="100"/>
      <c r="M181" s="100"/>
      <c r="N181" s="100"/>
      <c r="O181" s="100"/>
      <c r="P181" s="100"/>
      <c r="Q181" s="100"/>
      <c r="R181" s="100"/>
      <c r="S181" s="100"/>
      <c r="T181" s="100"/>
      <c r="U181" s="100"/>
      <c r="V181" s="100"/>
      <c r="W181" s="100"/>
    </row>
    <row r="182" spans="1:23">
      <c r="A182" s="189"/>
      <c r="B182" s="100"/>
      <c r="C182" s="100"/>
      <c r="D182" s="100"/>
      <c r="E182" s="100"/>
      <c r="F182" s="100"/>
      <c r="G182" s="100"/>
      <c r="H182" s="100"/>
      <c r="I182" s="100"/>
      <c r="J182" s="100"/>
      <c r="K182" s="100"/>
      <c r="L182" s="100"/>
      <c r="M182" s="100"/>
      <c r="N182" s="100"/>
      <c r="O182" s="100"/>
      <c r="P182" s="100"/>
      <c r="Q182" s="100"/>
      <c r="R182" s="100"/>
      <c r="S182" s="100"/>
      <c r="T182" s="100"/>
      <c r="U182" s="100"/>
      <c r="V182" s="100"/>
      <c r="W182" s="100"/>
    </row>
    <row r="183" spans="1:23">
      <c r="A183" s="189"/>
      <c r="B183" s="100"/>
      <c r="C183" s="100"/>
      <c r="D183" s="100"/>
      <c r="E183" s="100"/>
      <c r="F183" s="100"/>
      <c r="G183" s="100"/>
      <c r="H183" s="100"/>
      <c r="I183" s="100"/>
      <c r="J183" s="100"/>
      <c r="K183" s="100"/>
      <c r="L183" s="100"/>
      <c r="M183" s="100"/>
      <c r="N183" s="100"/>
      <c r="O183" s="100"/>
      <c r="P183" s="100"/>
      <c r="Q183" s="100"/>
      <c r="R183" s="100"/>
      <c r="S183" s="100"/>
      <c r="T183" s="100"/>
      <c r="U183" s="100"/>
      <c r="V183" s="100"/>
      <c r="W183" s="100"/>
    </row>
    <row r="184" spans="1:23">
      <c r="A184" s="189"/>
      <c r="B184" s="100"/>
      <c r="C184" s="100"/>
      <c r="D184" s="100"/>
      <c r="E184" s="100"/>
      <c r="F184" s="100"/>
      <c r="G184" s="100"/>
      <c r="H184" s="100"/>
      <c r="I184" s="100"/>
      <c r="J184" s="100"/>
      <c r="K184" s="100"/>
      <c r="L184" s="100"/>
      <c r="M184" s="100"/>
      <c r="N184" s="100"/>
      <c r="O184" s="100"/>
      <c r="P184" s="100"/>
      <c r="Q184" s="100"/>
      <c r="R184" s="100"/>
      <c r="S184" s="100"/>
      <c r="T184" s="100"/>
      <c r="U184" s="100"/>
      <c r="V184" s="100"/>
      <c r="W184" s="100"/>
    </row>
    <row r="185" spans="1:23">
      <c r="A185" s="189"/>
      <c r="B185" s="100"/>
      <c r="C185" s="100"/>
      <c r="D185" s="100"/>
      <c r="E185" s="100"/>
      <c r="F185" s="100"/>
      <c r="G185" s="100"/>
      <c r="H185" s="100"/>
      <c r="I185" s="100"/>
      <c r="J185" s="100"/>
      <c r="K185" s="100"/>
      <c r="L185" s="100"/>
      <c r="M185" s="100"/>
      <c r="N185" s="100"/>
      <c r="O185" s="100"/>
      <c r="P185" s="100"/>
      <c r="Q185" s="100"/>
      <c r="R185" s="100"/>
      <c r="S185" s="100"/>
      <c r="T185" s="100"/>
      <c r="U185" s="100"/>
      <c r="V185" s="100"/>
      <c r="W185" s="100"/>
    </row>
    <row r="186" spans="1:23">
      <c r="A186" s="189"/>
      <c r="B186" s="100"/>
      <c r="C186" s="100"/>
      <c r="D186" s="100"/>
      <c r="E186" s="100"/>
      <c r="F186" s="100"/>
      <c r="G186" s="100"/>
      <c r="H186" s="100"/>
      <c r="I186" s="100"/>
      <c r="J186" s="100"/>
      <c r="K186" s="100"/>
      <c r="L186" s="100"/>
      <c r="M186" s="100"/>
      <c r="N186" s="100"/>
      <c r="O186" s="100"/>
      <c r="P186" s="100"/>
      <c r="Q186" s="100"/>
      <c r="R186" s="100"/>
      <c r="S186" s="100"/>
      <c r="T186" s="100"/>
      <c r="U186" s="100"/>
      <c r="V186" s="100"/>
      <c r="W186" s="100"/>
    </row>
    <row r="187" spans="1:23">
      <c r="A187" s="189"/>
      <c r="B187" s="100"/>
      <c r="C187" s="100"/>
      <c r="D187" s="100"/>
      <c r="E187" s="100"/>
      <c r="F187" s="100"/>
      <c r="G187" s="100"/>
      <c r="H187" s="100"/>
      <c r="I187" s="100"/>
      <c r="J187" s="100"/>
      <c r="K187" s="100"/>
      <c r="L187" s="100"/>
      <c r="M187" s="100"/>
      <c r="N187" s="100"/>
      <c r="O187" s="100"/>
      <c r="P187" s="100"/>
      <c r="Q187" s="100"/>
      <c r="R187" s="100"/>
      <c r="S187" s="100"/>
      <c r="T187" s="100"/>
      <c r="U187" s="100"/>
      <c r="V187" s="100"/>
      <c r="W187" s="100"/>
    </row>
    <row r="188" spans="1:23">
      <c r="A188" s="189"/>
      <c r="B188" s="100"/>
      <c r="C188" s="100"/>
      <c r="D188" s="100"/>
      <c r="E188" s="100"/>
      <c r="F188" s="100"/>
      <c r="G188" s="100"/>
      <c r="H188" s="100"/>
      <c r="I188" s="100"/>
      <c r="J188" s="100"/>
      <c r="K188" s="100"/>
      <c r="L188" s="100"/>
      <c r="M188" s="100"/>
      <c r="N188" s="100"/>
      <c r="O188" s="100"/>
      <c r="P188" s="100"/>
      <c r="Q188" s="100"/>
      <c r="R188" s="100"/>
      <c r="S188" s="100"/>
      <c r="T188" s="100"/>
      <c r="U188" s="100"/>
      <c r="V188" s="100"/>
      <c r="W188" s="100"/>
    </row>
    <row r="189" spans="1:23">
      <c r="A189" s="189"/>
      <c r="B189" s="100"/>
      <c r="C189" s="100"/>
      <c r="D189" s="100"/>
      <c r="E189" s="100"/>
      <c r="F189" s="100"/>
      <c r="G189" s="100"/>
      <c r="H189" s="100"/>
      <c r="I189" s="100"/>
      <c r="J189" s="100"/>
      <c r="K189" s="100"/>
      <c r="L189" s="100"/>
      <c r="M189" s="100"/>
      <c r="N189" s="100"/>
      <c r="O189" s="100"/>
      <c r="P189" s="100"/>
      <c r="Q189" s="100"/>
      <c r="R189" s="100"/>
      <c r="S189" s="100"/>
      <c r="T189" s="100"/>
      <c r="U189" s="100"/>
      <c r="V189" s="100"/>
      <c r="W189" s="100"/>
    </row>
    <row r="190" spans="1:23">
      <c r="A190" s="189"/>
      <c r="B190" s="100"/>
      <c r="C190" s="100"/>
      <c r="D190" s="100"/>
      <c r="E190" s="100"/>
      <c r="F190" s="100"/>
      <c r="G190" s="100"/>
      <c r="H190" s="100"/>
      <c r="I190" s="100"/>
      <c r="J190" s="100"/>
      <c r="K190" s="100"/>
      <c r="L190" s="100"/>
      <c r="M190" s="100"/>
      <c r="N190" s="100"/>
      <c r="O190" s="100"/>
      <c r="P190" s="100"/>
      <c r="Q190" s="100"/>
      <c r="R190" s="100"/>
      <c r="S190" s="100"/>
      <c r="T190" s="100"/>
      <c r="U190" s="100"/>
      <c r="V190" s="100"/>
      <c r="W190" s="100"/>
    </row>
    <row r="191" spans="1:23">
      <c r="A191" s="189"/>
      <c r="B191" s="100"/>
      <c r="C191" s="100"/>
      <c r="D191" s="100"/>
      <c r="E191" s="100"/>
      <c r="F191" s="100"/>
      <c r="G191" s="100"/>
      <c r="H191" s="100"/>
      <c r="I191" s="100"/>
      <c r="J191" s="100"/>
      <c r="K191" s="100"/>
      <c r="L191" s="100"/>
      <c r="M191" s="100"/>
      <c r="N191" s="100"/>
      <c r="O191" s="100"/>
      <c r="P191" s="100"/>
      <c r="Q191" s="100"/>
      <c r="R191" s="100"/>
      <c r="S191" s="100"/>
      <c r="T191" s="100"/>
      <c r="U191" s="100"/>
      <c r="V191" s="100"/>
      <c r="W191" s="100"/>
    </row>
    <row r="192" spans="1:23">
      <c r="A192" s="189"/>
      <c r="B192" s="100"/>
      <c r="C192" s="100"/>
      <c r="D192" s="100"/>
      <c r="E192" s="100"/>
      <c r="F192" s="100"/>
      <c r="G192" s="100"/>
      <c r="H192" s="100"/>
      <c r="I192" s="100"/>
      <c r="J192" s="100"/>
      <c r="K192" s="100"/>
      <c r="L192" s="100"/>
      <c r="M192" s="100"/>
      <c r="N192" s="100"/>
      <c r="O192" s="100"/>
      <c r="P192" s="100"/>
      <c r="Q192" s="100"/>
      <c r="R192" s="100"/>
      <c r="S192" s="100"/>
      <c r="T192" s="100"/>
      <c r="U192" s="100"/>
      <c r="V192" s="100"/>
      <c r="W192" s="100"/>
    </row>
    <row r="193" spans="1:23">
      <c r="A193" s="189"/>
      <c r="B193" s="100"/>
      <c r="C193" s="100"/>
      <c r="D193" s="100"/>
      <c r="E193" s="100"/>
      <c r="F193" s="100"/>
      <c r="G193" s="100"/>
      <c r="H193" s="100"/>
      <c r="I193" s="100"/>
      <c r="J193" s="100"/>
      <c r="K193" s="100"/>
      <c r="L193" s="100"/>
      <c r="M193" s="100"/>
      <c r="N193" s="100"/>
      <c r="O193" s="100"/>
      <c r="P193" s="100"/>
      <c r="Q193" s="100"/>
      <c r="R193" s="100"/>
      <c r="S193" s="100"/>
      <c r="T193" s="100"/>
      <c r="U193" s="100"/>
      <c r="V193" s="100"/>
      <c r="W193" s="100"/>
    </row>
    <row r="194" spans="1:23">
      <c r="A194" s="189"/>
      <c r="B194" s="100"/>
      <c r="C194" s="100"/>
      <c r="D194" s="100"/>
      <c r="E194" s="100"/>
      <c r="F194" s="100"/>
      <c r="G194" s="100"/>
      <c r="H194" s="100"/>
      <c r="I194" s="100"/>
      <c r="J194" s="100"/>
      <c r="K194" s="100"/>
      <c r="L194" s="100"/>
      <c r="M194" s="100"/>
      <c r="N194" s="100"/>
      <c r="O194" s="100"/>
      <c r="P194" s="100"/>
      <c r="Q194" s="100"/>
      <c r="R194" s="100"/>
      <c r="S194" s="100"/>
      <c r="T194" s="100"/>
      <c r="U194" s="100"/>
      <c r="V194" s="100"/>
      <c r="W194" s="100"/>
    </row>
    <row r="195" spans="1:23">
      <c r="A195" s="189"/>
      <c r="B195" s="100"/>
      <c r="C195" s="100"/>
      <c r="D195" s="100"/>
      <c r="E195" s="100"/>
      <c r="F195" s="100"/>
      <c r="G195" s="100"/>
      <c r="H195" s="100"/>
      <c r="I195" s="100"/>
      <c r="J195" s="100"/>
      <c r="K195" s="100"/>
      <c r="L195" s="100"/>
      <c r="M195" s="100"/>
      <c r="N195" s="100"/>
      <c r="O195" s="100"/>
      <c r="P195" s="100"/>
      <c r="Q195" s="100"/>
      <c r="R195" s="100"/>
      <c r="S195" s="100"/>
      <c r="T195" s="100"/>
      <c r="U195" s="100"/>
      <c r="V195" s="100"/>
      <c r="W195" s="100"/>
    </row>
    <row r="196" spans="1:23">
      <c r="A196" s="189"/>
      <c r="B196" s="100"/>
      <c r="C196" s="100"/>
      <c r="D196" s="100"/>
      <c r="E196" s="100"/>
      <c r="F196" s="100"/>
      <c r="G196" s="100"/>
      <c r="H196" s="100"/>
      <c r="I196" s="100"/>
      <c r="J196" s="100"/>
      <c r="K196" s="100"/>
      <c r="L196" s="100"/>
      <c r="M196" s="100"/>
      <c r="N196" s="100"/>
      <c r="O196" s="100"/>
      <c r="P196" s="100"/>
      <c r="Q196" s="100"/>
      <c r="R196" s="100"/>
      <c r="S196" s="100"/>
      <c r="T196" s="100"/>
      <c r="U196" s="100"/>
      <c r="V196" s="100"/>
      <c r="W196" s="100"/>
    </row>
    <row r="197" spans="1:23">
      <c r="A197" s="189"/>
      <c r="B197" s="100"/>
      <c r="C197" s="100"/>
      <c r="D197" s="100"/>
      <c r="E197" s="100"/>
      <c r="F197" s="100"/>
      <c r="G197" s="100"/>
      <c r="H197" s="100"/>
      <c r="I197" s="100"/>
      <c r="J197" s="100"/>
      <c r="K197" s="100"/>
      <c r="L197" s="100"/>
      <c r="M197" s="100"/>
      <c r="N197" s="100"/>
      <c r="O197" s="100"/>
      <c r="P197" s="100"/>
      <c r="Q197" s="100"/>
      <c r="R197" s="100"/>
      <c r="S197" s="100"/>
      <c r="T197" s="100"/>
      <c r="U197" s="100"/>
      <c r="V197" s="100"/>
      <c r="W197" s="100"/>
    </row>
    <row r="198" spans="1:23">
      <c r="A198" s="189"/>
      <c r="B198" s="100"/>
      <c r="C198" s="100"/>
      <c r="D198" s="100"/>
      <c r="E198" s="100"/>
      <c r="F198" s="100"/>
      <c r="G198" s="100"/>
      <c r="H198" s="100"/>
      <c r="I198" s="100"/>
      <c r="J198" s="100"/>
      <c r="K198" s="100"/>
      <c r="L198" s="100"/>
      <c r="M198" s="100"/>
      <c r="N198" s="100"/>
      <c r="O198" s="100"/>
      <c r="P198" s="100"/>
      <c r="Q198" s="100"/>
      <c r="R198" s="100"/>
      <c r="S198" s="100"/>
      <c r="T198" s="100"/>
      <c r="U198" s="100"/>
      <c r="V198" s="100"/>
      <c r="W198" s="100"/>
    </row>
    <row r="199" spans="1:23">
      <c r="A199" s="189"/>
      <c r="B199" s="100"/>
      <c r="C199" s="100"/>
      <c r="D199" s="100"/>
      <c r="E199" s="100"/>
      <c r="F199" s="100"/>
      <c r="G199" s="100"/>
      <c r="H199" s="100"/>
      <c r="I199" s="100"/>
      <c r="J199" s="100"/>
      <c r="K199" s="100"/>
      <c r="L199" s="100"/>
      <c r="M199" s="100"/>
      <c r="N199" s="100"/>
      <c r="O199" s="100"/>
      <c r="P199" s="100"/>
      <c r="Q199" s="100"/>
      <c r="R199" s="100"/>
      <c r="S199" s="100"/>
      <c r="T199" s="100"/>
      <c r="U199" s="100"/>
      <c r="V199" s="100"/>
      <c r="W199" s="100"/>
    </row>
    <row r="200" spans="1:23">
      <c r="A200" s="189"/>
      <c r="B200" s="100"/>
      <c r="C200" s="100"/>
      <c r="D200" s="100"/>
      <c r="E200" s="100"/>
      <c r="F200" s="100"/>
      <c r="G200" s="100"/>
      <c r="H200" s="100"/>
      <c r="I200" s="100"/>
      <c r="J200" s="100"/>
      <c r="K200" s="100"/>
      <c r="L200" s="100"/>
      <c r="M200" s="100"/>
      <c r="N200" s="100"/>
      <c r="O200" s="100"/>
      <c r="P200" s="100"/>
      <c r="Q200" s="100"/>
      <c r="R200" s="100"/>
      <c r="S200" s="100"/>
      <c r="T200" s="100"/>
      <c r="U200" s="100"/>
      <c r="V200" s="100"/>
      <c r="W200" s="100"/>
    </row>
    <row r="201" spans="1:23">
      <c r="A201" s="189"/>
      <c r="B201" s="100"/>
      <c r="C201" s="100"/>
      <c r="D201" s="100"/>
      <c r="E201" s="100"/>
      <c r="F201" s="100"/>
      <c r="G201" s="100"/>
      <c r="H201" s="100"/>
      <c r="I201" s="100"/>
      <c r="J201" s="100"/>
      <c r="K201" s="100"/>
      <c r="L201" s="100"/>
      <c r="M201" s="100"/>
      <c r="N201" s="100"/>
      <c r="O201" s="100"/>
      <c r="P201" s="100"/>
      <c r="Q201" s="100"/>
      <c r="R201" s="100"/>
      <c r="S201" s="100"/>
      <c r="T201" s="100"/>
      <c r="U201" s="100"/>
      <c r="V201" s="100"/>
      <c r="W201" s="100"/>
    </row>
    <row r="202" spans="1:23">
      <c r="A202" s="189"/>
      <c r="B202" s="100"/>
      <c r="C202" s="100"/>
      <c r="D202" s="100"/>
      <c r="E202" s="100"/>
      <c r="F202" s="100"/>
      <c r="G202" s="100"/>
      <c r="H202" s="100"/>
      <c r="I202" s="100"/>
      <c r="J202" s="100"/>
      <c r="K202" s="100"/>
      <c r="L202" s="100"/>
      <c r="M202" s="100"/>
      <c r="N202" s="100"/>
      <c r="O202" s="100"/>
      <c r="P202" s="100"/>
      <c r="Q202" s="100"/>
      <c r="R202" s="100"/>
      <c r="S202" s="100"/>
      <c r="T202" s="100"/>
      <c r="U202" s="100"/>
      <c r="V202" s="100"/>
      <c r="W202" s="100"/>
    </row>
    <row r="203" spans="1:23">
      <c r="A203" s="189"/>
      <c r="B203" s="100"/>
      <c r="C203" s="100"/>
      <c r="D203" s="100"/>
      <c r="E203" s="100"/>
      <c r="F203" s="100"/>
      <c r="G203" s="100"/>
      <c r="H203" s="100"/>
      <c r="I203" s="100"/>
      <c r="J203" s="100"/>
      <c r="K203" s="100"/>
      <c r="L203" s="100"/>
      <c r="M203" s="100"/>
      <c r="N203" s="100"/>
      <c r="O203" s="100"/>
      <c r="P203" s="100"/>
      <c r="Q203" s="100"/>
      <c r="R203" s="100"/>
      <c r="S203" s="100"/>
      <c r="T203" s="100"/>
      <c r="U203" s="100"/>
      <c r="V203" s="100"/>
      <c r="W203" s="100"/>
    </row>
    <row r="204" spans="1:23">
      <c r="A204" s="189"/>
      <c r="B204" s="100"/>
      <c r="C204" s="100"/>
      <c r="D204" s="100"/>
      <c r="E204" s="100"/>
      <c r="F204" s="100"/>
      <c r="G204" s="100"/>
      <c r="H204" s="100"/>
      <c r="I204" s="100"/>
      <c r="J204" s="100"/>
      <c r="K204" s="100"/>
      <c r="L204" s="100"/>
      <c r="M204" s="100"/>
      <c r="N204" s="100"/>
      <c r="O204" s="100"/>
      <c r="P204" s="100"/>
      <c r="Q204" s="100"/>
      <c r="R204" s="100"/>
      <c r="S204" s="100"/>
      <c r="T204" s="100"/>
      <c r="U204" s="100"/>
      <c r="V204" s="100"/>
      <c r="W204" s="100"/>
    </row>
    <row r="205" spans="1:23">
      <c r="A205" s="189"/>
      <c r="B205" s="100"/>
      <c r="C205" s="100"/>
      <c r="D205" s="100"/>
      <c r="E205" s="100"/>
      <c r="F205" s="100"/>
      <c r="G205" s="100"/>
      <c r="H205" s="100"/>
      <c r="I205" s="100"/>
      <c r="J205" s="100"/>
      <c r="K205" s="100"/>
      <c r="L205" s="100"/>
      <c r="M205" s="100"/>
      <c r="N205" s="100"/>
      <c r="O205" s="100"/>
      <c r="P205" s="100"/>
      <c r="Q205" s="100"/>
      <c r="R205" s="100"/>
      <c r="S205" s="100"/>
      <c r="T205" s="100"/>
      <c r="U205" s="100"/>
      <c r="V205" s="100"/>
      <c r="W205" s="100"/>
    </row>
    <row r="206" spans="1:23">
      <c r="A206" s="189"/>
      <c r="B206" s="100"/>
      <c r="C206" s="100"/>
      <c r="D206" s="100"/>
      <c r="E206" s="100"/>
      <c r="F206" s="100"/>
      <c r="G206" s="100"/>
      <c r="H206" s="100"/>
      <c r="I206" s="100"/>
      <c r="J206" s="100"/>
      <c r="K206" s="100"/>
      <c r="L206" s="100"/>
      <c r="M206" s="100"/>
      <c r="N206" s="100"/>
      <c r="O206" s="100"/>
      <c r="P206" s="100"/>
      <c r="Q206" s="100"/>
      <c r="R206" s="100"/>
      <c r="S206" s="100"/>
      <c r="T206" s="100"/>
      <c r="U206" s="100"/>
      <c r="V206" s="100"/>
      <c r="W206" s="100"/>
    </row>
    <row r="207" spans="1:23">
      <c r="A207" s="189"/>
      <c r="B207" s="100"/>
      <c r="C207" s="100"/>
      <c r="D207" s="100"/>
      <c r="E207" s="100"/>
      <c r="F207" s="100"/>
      <c r="G207" s="100"/>
      <c r="H207" s="100"/>
      <c r="I207" s="100"/>
      <c r="J207" s="100"/>
      <c r="K207" s="100"/>
      <c r="L207" s="100"/>
      <c r="M207" s="100"/>
      <c r="N207" s="100"/>
      <c r="O207" s="100"/>
      <c r="P207" s="100"/>
      <c r="Q207" s="100"/>
      <c r="R207" s="100"/>
      <c r="S207" s="100"/>
      <c r="T207" s="100"/>
      <c r="U207" s="100"/>
      <c r="V207" s="100"/>
      <c r="W207" s="100"/>
    </row>
    <row r="208" spans="1:23">
      <c r="A208" s="189"/>
      <c r="B208" s="100"/>
      <c r="C208" s="100"/>
      <c r="D208" s="100"/>
      <c r="E208" s="100"/>
      <c r="F208" s="100"/>
      <c r="G208" s="100"/>
      <c r="H208" s="100"/>
      <c r="I208" s="100"/>
      <c r="J208" s="100"/>
      <c r="K208" s="100"/>
      <c r="L208" s="100"/>
      <c r="M208" s="100"/>
      <c r="N208" s="100"/>
      <c r="O208" s="100"/>
      <c r="P208" s="100"/>
      <c r="Q208" s="100"/>
      <c r="R208" s="100"/>
      <c r="S208" s="100"/>
      <c r="T208" s="100"/>
      <c r="U208" s="100"/>
      <c r="V208" s="100"/>
      <c r="W208" s="100"/>
    </row>
    <row r="209" spans="1:23">
      <c r="A209" s="189"/>
      <c r="B209" s="100"/>
      <c r="C209" s="100"/>
      <c r="D209" s="100"/>
      <c r="E209" s="100"/>
      <c r="F209" s="100"/>
      <c r="G209" s="100"/>
      <c r="H209" s="100"/>
      <c r="I209" s="100"/>
      <c r="J209" s="100"/>
      <c r="K209" s="100"/>
      <c r="L209" s="100"/>
      <c r="M209" s="100"/>
      <c r="N209" s="100"/>
      <c r="O209" s="100"/>
      <c r="P209" s="100"/>
      <c r="Q209" s="100"/>
      <c r="R209" s="100"/>
      <c r="S209" s="100"/>
      <c r="T209" s="100"/>
      <c r="U209" s="100"/>
      <c r="V209" s="100"/>
      <c r="W209" s="100"/>
    </row>
    <row r="210" spans="1:23">
      <c r="A210" s="189"/>
      <c r="B210" s="100"/>
      <c r="C210" s="100"/>
      <c r="D210" s="100"/>
      <c r="E210" s="100"/>
      <c r="F210" s="100"/>
      <c r="G210" s="100"/>
      <c r="H210" s="100"/>
      <c r="I210" s="100"/>
      <c r="J210" s="100"/>
      <c r="K210" s="100"/>
      <c r="L210" s="100"/>
      <c r="M210" s="100"/>
      <c r="N210" s="100"/>
      <c r="O210" s="100"/>
      <c r="P210" s="100"/>
      <c r="Q210" s="100"/>
      <c r="R210" s="100"/>
      <c r="S210" s="100"/>
      <c r="T210" s="100"/>
      <c r="U210" s="100"/>
      <c r="V210" s="100"/>
      <c r="W210" s="100"/>
    </row>
    <row r="211" spans="1:23">
      <c r="A211" s="189"/>
      <c r="B211" s="100"/>
      <c r="C211" s="100"/>
      <c r="D211" s="100"/>
      <c r="E211" s="100"/>
      <c r="F211" s="100"/>
      <c r="G211" s="100"/>
      <c r="H211" s="100"/>
      <c r="I211" s="100"/>
      <c r="J211" s="100"/>
      <c r="K211" s="100"/>
      <c r="L211" s="100"/>
      <c r="M211" s="100"/>
      <c r="N211" s="100"/>
      <c r="O211" s="100"/>
      <c r="P211" s="100"/>
      <c r="Q211" s="100"/>
      <c r="R211" s="100"/>
      <c r="S211" s="100"/>
      <c r="T211" s="100"/>
      <c r="U211" s="100"/>
      <c r="V211" s="100"/>
      <c r="W211" s="100"/>
    </row>
    <row r="212" spans="1:23">
      <c r="A212" s="189"/>
      <c r="B212" s="100"/>
      <c r="C212" s="100"/>
      <c r="D212" s="100"/>
      <c r="E212" s="100"/>
      <c r="F212" s="100"/>
      <c r="G212" s="100"/>
      <c r="H212" s="100"/>
      <c r="I212" s="100"/>
      <c r="J212" s="100"/>
      <c r="K212" s="100"/>
      <c r="L212" s="100"/>
      <c r="M212" s="100"/>
      <c r="N212" s="100"/>
      <c r="O212" s="100"/>
      <c r="P212" s="100"/>
      <c r="Q212" s="100"/>
      <c r="R212" s="100"/>
      <c r="S212" s="100"/>
      <c r="T212" s="100"/>
      <c r="U212" s="100"/>
      <c r="V212" s="100"/>
      <c r="W212" s="100"/>
    </row>
    <row r="213" spans="1:23">
      <c r="A213" s="189"/>
      <c r="B213" s="100"/>
      <c r="C213" s="100"/>
      <c r="D213" s="100"/>
      <c r="E213" s="100"/>
      <c r="F213" s="100"/>
      <c r="G213" s="100"/>
      <c r="H213" s="100"/>
      <c r="I213" s="100"/>
      <c r="J213" s="100"/>
      <c r="K213" s="100"/>
      <c r="L213" s="100"/>
      <c r="M213" s="100"/>
      <c r="N213" s="100"/>
      <c r="O213" s="100"/>
      <c r="P213" s="100"/>
      <c r="Q213" s="100"/>
      <c r="R213" s="100"/>
      <c r="S213" s="100"/>
      <c r="T213" s="100"/>
      <c r="U213" s="100"/>
      <c r="V213" s="100"/>
      <c r="W213" s="100"/>
    </row>
    <row r="214" spans="1:23">
      <c r="A214" s="189"/>
      <c r="B214" s="100"/>
      <c r="C214" s="100"/>
      <c r="D214" s="100"/>
      <c r="E214" s="100"/>
      <c r="F214" s="100"/>
      <c r="G214" s="100"/>
      <c r="H214" s="100"/>
      <c r="I214" s="100"/>
      <c r="J214" s="100"/>
      <c r="K214" s="100"/>
      <c r="L214" s="100"/>
      <c r="M214" s="100"/>
      <c r="N214" s="100"/>
      <c r="O214" s="100"/>
      <c r="P214" s="100"/>
      <c r="Q214" s="100"/>
      <c r="R214" s="100"/>
      <c r="S214" s="100"/>
      <c r="T214" s="100"/>
      <c r="U214" s="100"/>
      <c r="V214" s="100"/>
      <c r="W214" s="100"/>
    </row>
    <row r="215" spans="1:23">
      <c r="A215" s="189"/>
      <c r="B215" s="100"/>
      <c r="C215" s="100"/>
      <c r="D215" s="100"/>
      <c r="E215" s="100"/>
      <c r="F215" s="100"/>
      <c r="G215" s="100"/>
      <c r="H215" s="100"/>
      <c r="I215" s="100"/>
      <c r="J215" s="100"/>
      <c r="K215" s="100"/>
      <c r="L215" s="100"/>
      <c r="M215" s="100"/>
      <c r="N215" s="100"/>
      <c r="O215" s="100"/>
      <c r="P215" s="100"/>
      <c r="Q215" s="100"/>
      <c r="R215" s="100"/>
      <c r="S215" s="100"/>
      <c r="T215" s="100"/>
      <c r="U215" s="100"/>
      <c r="V215" s="100"/>
      <c r="W215" s="100"/>
    </row>
    <row r="216" spans="1:23">
      <c r="A216" s="189"/>
      <c r="B216" s="100"/>
      <c r="C216" s="100"/>
      <c r="D216" s="100"/>
      <c r="E216" s="100"/>
      <c r="F216" s="100"/>
      <c r="G216" s="100"/>
      <c r="H216" s="100"/>
      <c r="I216" s="100"/>
      <c r="J216" s="100"/>
      <c r="K216" s="100"/>
      <c r="L216" s="100"/>
      <c r="M216" s="100"/>
      <c r="N216" s="100"/>
      <c r="O216" s="100"/>
      <c r="P216" s="100"/>
      <c r="Q216" s="100"/>
      <c r="R216" s="100"/>
      <c r="S216" s="100"/>
      <c r="T216" s="100"/>
      <c r="U216" s="100"/>
      <c r="V216" s="100"/>
      <c r="W216" s="100"/>
    </row>
    <row r="217" spans="1:23">
      <c r="A217" s="189"/>
      <c r="B217" s="100"/>
      <c r="C217" s="100"/>
      <c r="D217" s="100"/>
      <c r="E217" s="100"/>
      <c r="F217" s="100"/>
      <c r="G217" s="100"/>
      <c r="H217" s="100"/>
      <c r="I217" s="100"/>
      <c r="J217" s="100"/>
      <c r="K217" s="100"/>
      <c r="L217" s="100"/>
      <c r="M217" s="100"/>
      <c r="N217" s="100"/>
      <c r="O217" s="100"/>
      <c r="P217" s="100"/>
      <c r="Q217" s="100"/>
      <c r="R217" s="100"/>
      <c r="S217" s="100"/>
      <c r="T217" s="100"/>
      <c r="U217" s="100"/>
      <c r="V217" s="100"/>
      <c r="W217" s="100"/>
    </row>
    <row r="218" spans="1:23">
      <c r="A218" s="189"/>
      <c r="B218" s="100"/>
      <c r="C218" s="100"/>
      <c r="D218" s="100"/>
      <c r="E218" s="100"/>
      <c r="F218" s="100"/>
      <c r="G218" s="100"/>
      <c r="H218" s="100"/>
      <c r="I218" s="100"/>
      <c r="J218" s="100"/>
      <c r="K218" s="100"/>
      <c r="L218" s="100"/>
      <c r="M218" s="100"/>
      <c r="N218" s="100"/>
      <c r="O218" s="100"/>
      <c r="P218" s="100"/>
      <c r="Q218" s="100"/>
      <c r="R218" s="100"/>
      <c r="S218" s="100"/>
      <c r="T218" s="100"/>
      <c r="U218" s="100"/>
      <c r="V218" s="100"/>
      <c r="W218" s="100"/>
    </row>
    <row r="219" spans="1:23">
      <c r="A219" s="189"/>
      <c r="B219" s="100"/>
      <c r="C219" s="100"/>
      <c r="D219" s="100"/>
      <c r="E219" s="100"/>
      <c r="F219" s="100"/>
      <c r="G219" s="100"/>
      <c r="H219" s="100"/>
      <c r="I219" s="100"/>
      <c r="J219" s="100"/>
      <c r="K219" s="100"/>
      <c r="L219" s="100"/>
      <c r="M219" s="100"/>
      <c r="N219" s="100"/>
      <c r="O219" s="100"/>
      <c r="P219" s="100"/>
      <c r="Q219" s="100"/>
      <c r="R219" s="100"/>
      <c r="S219" s="100"/>
      <c r="T219" s="100"/>
      <c r="U219" s="100"/>
      <c r="V219" s="100"/>
      <c r="W219" s="100"/>
    </row>
    <row r="220" spans="1:23">
      <c r="A220" s="189"/>
      <c r="B220" s="100"/>
      <c r="C220" s="100"/>
      <c r="D220" s="100"/>
      <c r="E220" s="100"/>
      <c r="F220" s="100"/>
      <c r="G220" s="100"/>
      <c r="H220" s="100"/>
      <c r="I220" s="100"/>
      <c r="J220" s="100"/>
      <c r="K220" s="100"/>
      <c r="L220" s="100"/>
      <c r="M220" s="100"/>
      <c r="N220" s="100"/>
      <c r="O220" s="100"/>
      <c r="P220" s="100"/>
      <c r="Q220" s="100"/>
      <c r="R220" s="100"/>
      <c r="S220" s="100"/>
      <c r="T220" s="100"/>
      <c r="U220" s="100"/>
      <c r="V220" s="100"/>
      <c r="W220" s="100"/>
    </row>
    <row r="221" spans="1:23">
      <c r="A221" s="189"/>
      <c r="B221" s="100"/>
      <c r="C221" s="100"/>
      <c r="D221" s="100"/>
      <c r="E221" s="100"/>
      <c r="F221" s="100"/>
      <c r="G221" s="100"/>
      <c r="H221" s="100"/>
      <c r="I221" s="100"/>
      <c r="J221" s="100"/>
      <c r="K221" s="100"/>
      <c r="L221" s="100"/>
      <c r="M221" s="100"/>
      <c r="N221" s="100"/>
      <c r="O221" s="100"/>
      <c r="P221" s="100"/>
      <c r="Q221" s="100"/>
      <c r="R221" s="100"/>
      <c r="S221" s="100"/>
      <c r="T221" s="100"/>
      <c r="U221" s="100"/>
      <c r="V221" s="100"/>
      <c r="W221" s="100"/>
    </row>
    <row r="222" spans="1:23">
      <c r="A222" s="189"/>
      <c r="B222" s="100"/>
      <c r="C222" s="100"/>
      <c r="D222" s="100"/>
      <c r="E222" s="100"/>
      <c r="F222" s="100"/>
      <c r="G222" s="100"/>
      <c r="H222" s="100"/>
      <c r="I222" s="100"/>
      <c r="J222" s="100"/>
      <c r="K222" s="100"/>
      <c r="L222" s="100"/>
      <c r="M222" s="100"/>
      <c r="N222" s="100"/>
      <c r="O222" s="100"/>
      <c r="P222" s="100"/>
      <c r="Q222" s="100"/>
      <c r="R222" s="100"/>
      <c r="S222" s="100"/>
      <c r="T222" s="100"/>
      <c r="U222" s="100"/>
      <c r="V222" s="100"/>
      <c r="W222" s="100"/>
    </row>
    <row r="223" spans="1:23">
      <c r="A223" s="189"/>
      <c r="B223" s="100"/>
      <c r="C223" s="100"/>
      <c r="D223" s="100"/>
      <c r="E223" s="100"/>
      <c r="F223" s="100"/>
      <c r="G223" s="100"/>
      <c r="H223" s="100"/>
      <c r="I223" s="100"/>
      <c r="J223" s="100"/>
      <c r="K223" s="100"/>
      <c r="L223" s="100"/>
      <c r="M223" s="100"/>
      <c r="N223" s="100"/>
      <c r="O223" s="100"/>
      <c r="P223" s="100"/>
      <c r="Q223" s="100"/>
      <c r="R223" s="100"/>
      <c r="S223" s="100"/>
      <c r="T223" s="100"/>
      <c r="U223" s="100"/>
      <c r="V223" s="100"/>
      <c r="W223" s="100"/>
    </row>
    <row r="224" spans="1:23">
      <c r="A224" s="189"/>
      <c r="B224" s="100"/>
      <c r="C224" s="100"/>
      <c r="D224" s="100"/>
      <c r="E224" s="100"/>
      <c r="F224" s="100"/>
      <c r="G224" s="100"/>
      <c r="H224" s="100"/>
      <c r="I224" s="100"/>
      <c r="J224" s="100"/>
      <c r="K224" s="100"/>
      <c r="L224" s="100"/>
      <c r="M224" s="100"/>
      <c r="N224" s="100"/>
      <c r="O224" s="100"/>
      <c r="P224" s="100"/>
      <c r="Q224" s="100"/>
      <c r="R224" s="100"/>
      <c r="S224" s="100"/>
      <c r="T224" s="100"/>
      <c r="U224" s="100"/>
      <c r="V224" s="100"/>
      <c r="W224" s="100"/>
    </row>
    <row r="225" spans="1:23">
      <c r="A225" s="189"/>
      <c r="B225" s="100"/>
      <c r="C225" s="100"/>
      <c r="D225" s="100"/>
      <c r="E225" s="100"/>
      <c r="F225" s="100"/>
      <c r="G225" s="100"/>
      <c r="H225" s="100"/>
      <c r="I225" s="100"/>
      <c r="J225" s="100"/>
      <c r="K225" s="100"/>
      <c r="L225" s="100"/>
      <c r="M225" s="100"/>
      <c r="N225" s="100"/>
      <c r="O225" s="100"/>
      <c r="P225" s="100"/>
      <c r="Q225" s="100"/>
      <c r="R225" s="100"/>
      <c r="S225" s="100"/>
      <c r="T225" s="100"/>
      <c r="U225" s="100"/>
      <c r="V225" s="100"/>
      <c r="W225" s="100"/>
    </row>
    <row r="226" spans="1:23">
      <c r="A226" s="189"/>
      <c r="B226" s="100"/>
      <c r="C226" s="100"/>
      <c r="D226" s="100"/>
      <c r="E226" s="100"/>
      <c r="F226" s="100"/>
      <c r="G226" s="100"/>
      <c r="H226" s="100"/>
      <c r="I226" s="100"/>
      <c r="J226" s="100"/>
      <c r="K226" s="100"/>
      <c r="L226" s="100"/>
      <c r="M226" s="100"/>
      <c r="N226" s="100"/>
      <c r="O226" s="100"/>
      <c r="P226" s="100"/>
      <c r="Q226" s="100"/>
      <c r="R226" s="100"/>
      <c r="S226" s="100"/>
      <c r="T226" s="100"/>
      <c r="U226" s="100"/>
      <c r="V226" s="100"/>
      <c r="W226" s="100"/>
    </row>
    <row r="227" spans="1:23">
      <c r="A227" s="189"/>
      <c r="B227" s="100"/>
      <c r="C227" s="100"/>
      <c r="D227" s="100"/>
      <c r="E227" s="100"/>
      <c r="F227" s="100"/>
      <c r="G227" s="100"/>
      <c r="H227" s="100"/>
      <c r="I227" s="100"/>
      <c r="J227" s="100"/>
      <c r="K227" s="100"/>
      <c r="L227" s="100"/>
      <c r="M227" s="100"/>
      <c r="N227" s="100"/>
      <c r="O227" s="100"/>
      <c r="P227" s="100"/>
      <c r="Q227" s="100"/>
      <c r="R227" s="100"/>
      <c r="S227" s="100"/>
      <c r="T227" s="100"/>
      <c r="U227" s="100"/>
      <c r="V227" s="100"/>
      <c r="W227" s="100"/>
    </row>
    <row r="228" spans="1:23">
      <c r="A228" s="189"/>
      <c r="B228" s="100"/>
      <c r="C228" s="100"/>
      <c r="D228" s="100"/>
      <c r="E228" s="100"/>
      <c r="F228" s="100"/>
      <c r="G228" s="100"/>
      <c r="H228" s="100"/>
      <c r="I228" s="100"/>
      <c r="J228" s="100"/>
      <c r="K228" s="100"/>
      <c r="L228" s="100"/>
      <c r="M228" s="100"/>
      <c r="N228" s="100"/>
      <c r="O228" s="100"/>
      <c r="P228" s="100"/>
      <c r="Q228" s="100"/>
      <c r="R228" s="100"/>
      <c r="S228" s="100"/>
      <c r="T228" s="100"/>
      <c r="U228" s="100"/>
      <c r="V228" s="100"/>
      <c r="W228" s="100"/>
    </row>
    <row r="229" spans="1:23">
      <c r="A229" s="189"/>
      <c r="B229" s="100"/>
      <c r="C229" s="100"/>
      <c r="D229" s="100"/>
      <c r="E229" s="100"/>
      <c r="F229" s="100"/>
      <c r="G229" s="100"/>
      <c r="H229" s="100"/>
      <c r="I229" s="100"/>
      <c r="J229" s="100"/>
      <c r="K229" s="100"/>
      <c r="L229" s="100"/>
      <c r="M229" s="100"/>
      <c r="N229" s="100"/>
      <c r="O229" s="100"/>
      <c r="P229" s="100"/>
      <c r="Q229" s="100"/>
      <c r="R229" s="100"/>
      <c r="S229" s="100"/>
      <c r="T229" s="100"/>
      <c r="U229" s="100"/>
      <c r="V229" s="100"/>
      <c r="W229" s="100"/>
    </row>
    <row r="230" spans="1:23">
      <c r="A230" s="189"/>
      <c r="B230" s="100"/>
      <c r="C230" s="100"/>
      <c r="D230" s="100"/>
      <c r="E230" s="100"/>
      <c r="F230" s="100"/>
      <c r="G230" s="100"/>
      <c r="H230" s="100"/>
      <c r="I230" s="100"/>
      <c r="J230" s="100"/>
      <c r="K230" s="100"/>
      <c r="L230" s="100"/>
      <c r="M230" s="100"/>
      <c r="N230" s="100"/>
      <c r="O230" s="100"/>
      <c r="P230" s="100"/>
      <c r="Q230" s="100"/>
      <c r="R230" s="100"/>
      <c r="S230" s="100"/>
      <c r="T230" s="100"/>
      <c r="U230" s="100"/>
      <c r="V230" s="100"/>
      <c r="W230" s="100"/>
    </row>
    <row r="231" spans="1:23">
      <c r="A231" s="189"/>
      <c r="B231" s="100"/>
      <c r="C231" s="100"/>
      <c r="D231" s="100"/>
      <c r="E231" s="100"/>
      <c r="F231" s="100"/>
      <c r="G231" s="100"/>
      <c r="H231" s="100"/>
      <c r="I231" s="100"/>
      <c r="J231" s="100"/>
      <c r="K231" s="100"/>
      <c r="L231" s="100"/>
      <c r="M231" s="100"/>
      <c r="N231" s="100"/>
      <c r="O231" s="100"/>
      <c r="P231" s="100"/>
      <c r="Q231" s="100"/>
      <c r="R231" s="100"/>
      <c r="S231" s="100"/>
      <c r="T231" s="100"/>
      <c r="U231" s="100"/>
      <c r="V231" s="100"/>
      <c r="W231" s="100"/>
    </row>
    <row r="232" spans="1:23">
      <c r="A232" s="189"/>
      <c r="B232" s="100"/>
      <c r="C232" s="100"/>
      <c r="D232" s="100"/>
      <c r="E232" s="100"/>
      <c r="F232" s="100"/>
      <c r="G232" s="100"/>
      <c r="H232" s="100"/>
      <c r="I232" s="100"/>
      <c r="J232" s="100"/>
      <c r="K232" s="100"/>
      <c r="L232" s="100"/>
      <c r="M232" s="100"/>
      <c r="N232" s="100"/>
      <c r="O232" s="100"/>
      <c r="P232" s="100"/>
      <c r="Q232" s="100"/>
      <c r="R232" s="100"/>
      <c r="S232" s="100"/>
      <c r="T232" s="100"/>
      <c r="U232" s="100"/>
      <c r="V232" s="100"/>
      <c r="W232" s="100"/>
    </row>
    <row r="233" spans="1:23">
      <c r="A233" s="189"/>
      <c r="B233" s="100"/>
      <c r="C233" s="100"/>
      <c r="D233" s="100"/>
      <c r="E233" s="100"/>
      <c r="F233" s="100"/>
      <c r="G233" s="100"/>
      <c r="H233" s="100"/>
      <c r="I233" s="100"/>
      <c r="J233" s="100"/>
      <c r="K233" s="100"/>
      <c r="L233" s="100"/>
      <c r="M233" s="100"/>
      <c r="N233" s="100"/>
      <c r="O233" s="100"/>
      <c r="P233" s="100"/>
      <c r="Q233" s="100"/>
      <c r="R233" s="100"/>
      <c r="S233" s="100"/>
      <c r="T233" s="100"/>
      <c r="U233" s="100"/>
      <c r="V233" s="100"/>
      <c r="W233" s="100"/>
    </row>
    <row r="234" spans="1:23">
      <c r="A234" s="189"/>
      <c r="B234" s="100"/>
      <c r="C234" s="100"/>
      <c r="D234" s="100"/>
      <c r="E234" s="100"/>
      <c r="F234" s="100"/>
      <c r="G234" s="100"/>
      <c r="H234" s="100"/>
      <c r="I234" s="100"/>
      <c r="J234" s="100"/>
      <c r="K234" s="100"/>
      <c r="L234" s="100"/>
      <c r="M234" s="100"/>
      <c r="N234" s="100"/>
      <c r="O234" s="100"/>
      <c r="P234" s="100"/>
      <c r="Q234" s="100"/>
      <c r="R234" s="100"/>
      <c r="S234" s="100"/>
      <c r="T234" s="100"/>
      <c r="U234" s="100"/>
      <c r="V234" s="100"/>
      <c r="W234" s="100"/>
    </row>
    <row r="235" spans="1:23">
      <c r="A235" s="189"/>
      <c r="B235" s="100"/>
      <c r="C235" s="100"/>
      <c r="D235" s="100"/>
      <c r="E235" s="100"/>
      <c r="F235" s="100"/>
      <c r="G235" s="100"/>
      <c r="H235" s="100"/>
      <c r="I235" s="100"/>
      <c r="J235" s="100"/>
      <c r="K235" s="100"/>
      <c r="L235" s="100"/>
      <c r="M235" s="100"/>
      <c r="N235" s="100"/>
      <c r="O235" s="100"/>
      <c r="P235" s="100"/>
      <c r="Q235" s="100"/>
      <c r="R235" s="100"/>
      <c r="S235" s="100"/>
      <c r="T235" s="100"/>
      <c r="U235" s="100"/>
      <c r="V235" s="100"/>
      <c r="W235" s="100"/>
    </row>
    <row r="236" spans="1:23">
      <c r="A236" s="189"/>
      <c r="B236" s="100"/>
      <c r="C236" s="100"/>
      <c r="D236" s="100"/>
      <c r="E236" s="100"/>
      <c r="F236" s="100"/>
      <c r="G236" s="100"/>
      <c r="H236" s="100"/>
      <c r="I236" s="100"/>
      <c r="J236" s="100"/>
      <c r="K236" s="100"/>
      <c r="L236" s="100"/>
      <c r="M236" s="100"/>
      <c r="N236" s="100"/>
      <c r="O236" s="100"/>
      <c r="P236" s="100"/>
      <c r="Q236" s="100"/>
      <c r="R236" s="100"/>
      <c r="S236" s="100"/>
      <c r="T236" s="100"/>
      <c r="U236" s="100"/>
      <c r="V236" s="100"/>
      <c r="W236" s="100"/>
    </row>
    <row r="237" spans="1:23">
      <c r="A237" s="189"/>
      <c r="B237" s="100"/>
      <c r="C237" s="100"/>
      <c r="D237" s="100"/>
      <c r="E237" s="100"/>
      <c r="F237" s="100"/>
      <c r="G237" s="100"/>
      <c r="H237" s="100"/>
      <c r="I237" s="100"/>
      <c r="J237" s="100"/>
      <c r="K237" s="100"/>
      <c r="L237" s="100"/>
      <c r="M237" s="100"/>
      <c r="N237" s="100"/>
      <c r="O237" s="100"/>
      <c r="P237" s="100"/>
      <c r="Q237" s="100"/>
      <c r="R237" s="100"/>
      <c r="S237" s="100"/>
      <c r="T237" s="100"/>
      <c r="U237" s="100"/>
      <c r="V237" s="100"/>
      <c r="W237" s="100"/>
    </row>
    <row r="238" spans="1:23">
      <c r="A238" s="189"/>
      <c r="B238" s="100"/>
      <c r="C238" s="100"/>
      <c r="D238" s="100"/>
      <c r="E238" s="100"/>
      <c r="F238" s="100"/>
      <c r="G238" s="100"/>
      <c r="H238" s="100"/>
      <c r="I238" s="100"/>
      <c r="J238" s="100"/>
      <c r="K238" s="100"/>
      <c r="L238" s="100"/>
      <c r="M238" s="100"/>
      <c r="N238" s="100"/>
      <c r="O238" s="100"/>
      <c r="P238" s="100"/>
      <c r="Q238" s="100"/>
      <c r="R238" s="100"/>
      <c r="S238" s="100"/>
      <c r="T238" s="100"/>
      <c r="U238" s="100"/>
      <c r="V238" s="100"/>
      <c r="W238" s="100"/>
    </row>
    <row r="239" spans="1:23">
      <c r="A239" s="189"/>
      <c r="B239" s="100"/>
      <c r="C239" s="100"/>
      <c r="D239" s="100"/>
      <c r="E239" s="100"/>
      <c r="F239" s="100"/>
      <c r="G239" s="100"/>
      <c r="H239" s="100"/>
      <c r="I239" s="100"/>
      <c r="J239" s="100"/>
      <c r="K239" s="100"/>
      <c r="L239" s="100"/>
      <c r="M239" s="100"/>
      <c r="N239" s="100"/>
      <c r="O239" s="100"/>
      <c r="P239" s="100"/>
      <c r="Q239" s="100"/>
      <c r="R239" s="100"/>
      <c r="S239" s="100"/>
      <c r="T239" s="100"/>
      <c r="U239" s="100"/>
      <c r="V239" s="100"/>
      <c r="W239" s="100"/>
    </row>
    <row r="240" spans="1:23">
      <c r="A240" s="189"/>
      <c r="B240" s="100"/>
      <c r="C240" s="100"/>
      <c r="D240" s="100"/>
      <c r="E240" s="100"/>
      <c r="F240" s="100"/>
      <c r="G240" s="100"/>
      <c r="H240" s="100"/>
      <c r="I240" s="100"/>
      <c r="J240" s="100"/>
      <c r="K240" s="100"/>
      <c r="L240" s="100"/>
      <c r="M240" s="100"/>
      <c r="N240" s="100"/>
      <c r="O240" s="100"/>
      <c r="P240" s="100"/>
      <c r="Q240" s="100"/>
      <c r="R240" s="100"/>
      <c r="S240" s="100"/>
      <c r="T240" s="100"/>
      <c r="U240" s="100"/>
      <c r="V240" s="100"/>
      <c r="W240" s="100"/>
    </row>
    <row r="241" spans="1:23">
      <c r="A241" s="189"/>
      <c r="B241" s="100"/>
      <c r="C241" s="100"/>
      <c r="D241" s="100"/>
      <c r="E241" s="100"/>
      <c r="F241" s="100"/>
      <c r="G241" s="100"/>
      <c r="H241" s="100"/>
      <c r="I241" s="100"/>
      <c r="J241" s="100"/>
      <c r="K241" s="100"/>
      <c r="L241" s="100"/>
      <c r="M241" s="100"/>
      <c r="N241" s="100"/>
      <c r="O241" s="100"/>
      <c r="P241" s="100"/>
      <c r="Q241" s="100"/>
      <c r="R241" s="100"/>
      <c r="S241" s="100"/>
      <c r="T241" s="100"/>
      <c r="U241" s="100"/>
      <c r="V241" s="100"/>
      <c r="W241" s="100"/>
    </row>
    <row r="242" spans="1:23">
      <c r="A242" s="189"/>
      <c r="B242" s="100"/>
      <c r="C242" s="100"/>
      <c r="D242" s="100"/>
      <c r="E242" s="100"/>
      <c r="F242" s="100"/>
      <c r="G242" s="100"/>
      <c r="H242" s="100"/>
      <c r="I242" s="100"/>
      <c r="J242" s="100"/>
      <c r="K242" s="100"/>
      <c r="L242" s="100"/>
      <c r="M242" s="100"/>
      <c r="N242" s="100"/>
      <c r="O242" s="100"/>
      <c r="P242" s="100"/>
      <c r="Q242" s="100"/>
      <c r="R242" s="100"/>
      <c r="S242" s="100"/>
      <c r="T242" s="100"/>
      <c r="U242" s="100"/>
      <c r="V242" s="100"/>
      <c r="W242" s="100"/>
    </row>
    <row r="243" spans="1:23">
      <c r="A243" s="189"/>
      <c r="B243" s="100"/>
      <c r="C243" s="100"/>
      <c r="D243" s="100"/>
      <c r="E243" s="100"/>
      <c r="F243" s="100"/>
      <c r="G243" s="100"/>
      <c r="H243" s="100"/>
      <c r="I243" s="100"/>
      <c r="J243" s="100"/>
      <c r="K243" s="100"/>
      <c r="L243" s="100"/>
      <c r="M243" s="100"/>
      <c r="N243" s="100"/>
      <c r="O243" s="100"/>
      <c r="P243" s="100"/>
      <c r="Q243" s="100"/>
      <c r="R243" s="100"/>
      <c r="S243" s="100"/>
      <c r="T243" s="100"/>
      <c r="U243" s="100"/>
      <c r="V243" s="100"/>
      <c r="W243" s="100"/>
    </row>
    <row r="244" spans="1:23">
      <c r="A244" s="189"/>
      <c r="B244" s="100"/>
      <c r="C244" s="100"/>
      <c r="D244" s="100"/>
      <c r="E244" s="100"/>
      <c r="F244" s="100"/>
      <c r="G244" s="100"/>
      <c r="H244" s="100"/>
      <c r="I244" s="100"/>
      <c r="J244" s="100"/>
      <c r="K244" s="100"/>
      <c r="L244" s="100"/>
      <c r="M244" s="100"/>
      <c r="N244" s="100"/>
      <c r="O244" s="100"/>
      <c r="P244" s="100"/>
      <c r="Q244" s="100"/>
      <c r="R244" s="100"/>
      <c r="S244" s="100"/>
      <c r="T244" s="100"/>
      <c r="U244" s="100"/>
      <c r="V244" s="100"/>
      <c r="W244" s="100"/>
    </row>
    <row r="245" spans="1:23">
      <c r="A245" s="189"/>
      <c r="B245" s="100"/>
      <c r="C245" s="100"/>
      <c r="D245" s="100"/>
      <c r="E245" s="100"/>
      <c r="F245" s="100"/>
      <c r="G245" s="100"/>
      <c r="H245" s="100"/>
      <c r="I245" s="100"/>
      <c r="J245" s="100"/>
      <c r="K245" s="100"/>
      <c r="L245" s="100"/>
      <c r="M245" s="100"/>
      <c r="N245" s="100"/>
      <c r="O245" s="100"/>
      <c r="P245" s="100"/>
      <c r="Q245" s="100"/>
      <c r="R245" s="100"/>
      <c r="S245" s="100"/>
      <c r="T245" s="100"/>
      <c r="U245" s="100"/>
      <c r="V245" s="100"/>
      <c r="W245" s="100"/>
    </row>
    <row r="246" spans="1:23">
      <c r="A246" s="189"/>
      <c r="B246" s="100"/>
      <c r="C246" s="100"/>
      <c r="D246" s="100"/>
      <c r="E246" s="100"/>
      <c r="F246" s="100"/>
      <c r="G246" s="100"/>
      <c r="H246" s="100"/>
      <c r="I246" s="100"/>
      <c r="J246" s="100"/>
      <c r="K246" s="100"/>
      <c r="L246" s="100"/>
      <c r="M246" s="100"/>
      <c r="N246" s="100"/>
      <c r="O246" s="100"/>
      <c r="P246" s="100"/>
      <c r="Q246" s="100"/>
      <c r="R246" s="100"/>
      <c r="S246" s="100"/>
      <c r="T246" s="100"/>
      <c r="U246" s="100"/>
      <c r="V246" s="100"/>
      <c r="W246" s="100"/>
    </row>
    <row r="247" spans="1:23">
      <c r="A247" s="189"/>
      <c r="B247" s="100"/>
      <c r="C247" s="100"/>
      <c r="D247" s="100"/>
      <c r="E247" s="100"/>
      <c r="F247" s="100"/>
      <c r="G247" s="100"/>
      <c r="H247" s="100"/>
      <c r="I247" s="100"/>
      <c r="J247" s="100"/>
      <c r="K247" s="100"/>
      <c r="L247" s="100"/>
      <c r="M247" s="100"/>
      <c r="N247" s="100"/>
      <c r="O247" s="100"/>
      <c r="P247" s="100"/>
      <c r="Q247" s="100"/>
      <c r="R247" s="100"/>
      <c r="S247" s="100"/>
      <c r="T247" s="100"/>
      <c r="U247" s="100"/>
      <c r="V247" s="100"/>
      <c r="W247" s="100"/>
    </row>
    <row r="248" spans="1:23">
      <c r="A248" s="189"/>
      <c r="B248" s="100"/>
      <c r="C248" s="100"/>
      <c r="D248" s="100"/>
      <c r="E248" s="100"/>
      <c r="F248" s="100"/>
      <c r="G248" s="100"/>
      <c r="H248" s="100"/>
      <c r="I248" s="100"/>
      <c r="J248" s="100"/>
      <c r="K248" s="100"/>
      <c r="L248" s="100"/>
      <c r="M248" s="100"/>
      <c r="N248" s="100"/>
      <c r="O248" s="100"/>
      <c r="P248" s="100"/>
      <c r="Q248" s="100"/>
      <c r="R248" s="100"/>
      <c r="S248" s="100"/>
      <c r="T248" s="100"/>
      <c r="U248" s="100"/>
      <c r="V248" s="100"/>
      <c r="W248" s="100"/>
    </row>
    <row r="249" spans="1:23">
      <c r="A249" s="189"/>
      <c r="B249" s="100"/>
      <c r="C249" s="100"/>
      <c r="D249" s="100"/>
      <c r="E249" s="100"/>
      <c r="F249" s="100"/>
      <c r="G249" s="100"/>
      <c r="H249" s="100"/>
      <c r="I249" s="100"/>
      <c r="J249" s="100"/>
      <c r="K249" s="100"/>
      <c r="L249" s="100"/>
      <c r="M249" s="100"/>
      <c r="N249" s="100"/>
      <c r="O249" s="100"/>
      <c r="P249" s="100"/>
      <c r="Q249" s="100"/>
      <c r="R249" s="100"/>
      <c r="S249" s="100"/>
      <c r="T249" s="100"/>
      <c r="U249" s="100"/>
      <c r="V249" s="100"/>
      <c r="W249" s="100"/>
    </row>
    <row r="250" spans="1:23">
      <c r="A250" s="189"/>
      <c r="B250" s="100"/>
      <c r="C250" s="100"/>
      <c r="D250" s="100"/>
      <c r="E250" s="100"/>
      <c r="F250" s="100"/>
      <c r="G250" s="100"/>
      <c r="H250" s="100"/>
      <c r="I250" s="100"/>
      <c r="J250" s="100"/>
      <c r="K250" s="100"/>
      <c r="L250" s="100"/>
      <c r="M250" s="100"/>
      <c r="N250" s="100"/>
      <c r="O250" s="100"/>
      <c r="P250" s="100"/>
      <c r="Q250" s="100"/>
      <c r="R250" s="100"/>
      <c r="S250" s="100"/>
      <c r="T250" s="100"/>
      <c r="U250" s="100"/>
      <c r="V250" s="100"/>
      <c r="W250" s="100"/>
    </row>
    <row r="251" spans="1:23">
      <c r="A251" s="189"/>
      <c r="B251" s="100"/>
      <c r="C251" s="100"/>
      <c r="D251" s="100"/>
      <c r="E251" s="100"/>
      <c r="F251" s="100"/>
      <c r="G251" s="100"/>
      <c r="H251" s="100"/>
      <c r="I251" s="100"/>
      <c r="J251" s="100"/>
      <c r="K251" s="100"/>
      <c r="L251" s="100"/>
      <c r="M251" s="100"/>
      <c r="N251" s="100"/>
      <c r="O251" s="100"/>
      <c r="P251" s="100"/>
      <c r="Q251" s="100"/>
      <c r="R251" s="100"/>
      <c r="S251" s="100"/>
      <c r="T251" s="100"/>
      <c r="U251" s="100"/>
      <c r="V251" s="100"/>
      <c r="W251" s="100"/>
    </row>
    <row r="252" spans="1:23">
      <c r="A252" s="189"/>
      <c r="B252" s="100"/>
      <c r="C252" s="100"/>
      <c r="D252" s="100"/>
      <c r="E252" s="100"/>
      <c r="F252" s="100"/>
      <c r="G252" s="100"/>
      <c r="H252" s="100"/>
      <c r="I252" s="100"/>
      <c r="J252" s="100"/>
      <c r="K252" s="100"/>
      <c r="L252" s="100"/>
      <c r="M252" s="100"/>
      <c r="N252" s="100"/>
      <c r="O252" s="100"/>
      <c r="P252" s="100"/>
      <c r="Q252" s="100"/>
      <c r="R252" s="100"/>
      <c r="S252" s="100"/>
      <c r="T252" s="100"/>
      <c r="U252" s="100"/>
      <c r="V252" s="100"/>
      <c r="W252" s="100"/>
    </row>
    <row r="253" spans="1:23">
      <c r="A253" s="189"/>
      <c r="B253" s="100"/>
      <c r="C253" s="100"/>
      <c r="D253" s="100"/>
      <c r="E253" s="100"/>
      <c r="F253" s="100"/>
      <c r="G253" s="100"/>
      <c r="H253" s="100"/>
      <c r="I253" s="100"/>
      <c r="J253" s="100"/>
      <c r="K253" s="100"/>
      <c r="L253" s="100"/>
      <c r="M253" s="100"/>
      <c r="N253" s="100"/>
      <c r="O253" s="100"/>
      <c r="P253" s="100"/>
      <c r="Q253" s="100"/>
      <c r="R253" s="100"/>
      <c r="S253" s="100"/>
      <c r="T253" s="100"/>
      <c r="U253" s="100"/>
      <c r="V253" s="100"/>
      <c r="W253" s="100"/>
    </row>
    <row r="254" spans="1:23">
      <c r="A254" s="189"/>
      <c r="B254" s="100"/>
      <c r="C254" s="100"/>
      <c r="D254" s="100"/>
      <c r="E254" s="100"/>
      <c r="F254" s="100"/>
      <c r="G254" s="100"/>
      <c r="H254" s="100"/>
      <c r="I254" s="100"/>
      <c r="J254" s="100"/>
      <c r="K254" s="100"/>
      <c r="L254" s="100"/>
      <c r="M254" s="100"/>
      <c r="N254" s="100"/>
      <c r="O254" s="100"/>
      <c r="P254" s="100"/>
      <c r="Q254" s="100"/>
      <c r="R254" s="100"/>
      <c r="S254" s="100"/>
      <c r="T254" s="100"/>
      <c r="U254" s="100"/>
      <c r="V254" s="100"/>
      <c r="W254" s="100"/>
    </row>
    <row r="255" spans="1:23">
      <c r="A255" s="189"/>
      <c r="B255" s="100"/>
      <c r="C255" s="100"/>
      <c r="D255" s="100"/>
      <c r="E255" s="100"/>
      <c r="F255" s="100"/>
      <c r="G255" s="100"/>
      <c r="H255" s="100"/>
      <c r="I255" s="100"/>
      <c r="J255" s="100"/>
      <c r="K255" s="100"/>
      <c r="L255" s="100"/>
      <c r="M255" s="100"/>
      <c r="N255" s="100"/>
      <c r="O255" s="100"/>
      <c r="P255" s="100"/>
      <c r="Q255" s="100"/>
      <c r="R255" s="100"/>
      <c r="S255" s="100"/>
      <c r="T255" s="100"/>
      <c r="U255" s="100"/>
      <c r="V255" s="100"/>
      <c r="W255" s="100"/>
    </row>
    <row r="256" spans="1:23">
      <c r="A256" s="189"/>
      <c r="B256" s="100"/>
      <c r="C256" s="100"/>
      <c r="D256" s="100"/>
      <c r="E256" s="100"/>
      <c r="F256" s="100"/>
      <c r="G256" s="100"/>
      <c r="H256" s="100"/>
      <c r="I256" s="100"/>
      <c r="J256" s="100"/>
      <c r="K256" s="100"/>
      <c r="L256" s="100"/>
      <c r="M256" s="100"/>
      <c r="N256" s="100"/>
      <c r="O256" s="100"/>
      <c r="P256" s="100"/>
      <c r="Q256" s="100"/>
      <c r="R256" s="100"/>
      <c r="S256" s="100"/>
      <c r="T256" s="100"/>
      <c r="U256" s="100"/>
      <c r="V256" s="100"/>
      <c r="W256" s="100"/>
    </row>
    <row r="257" spans="1:23">
      <c r="A257" s="189"/>
      <c r="B257" s="100"/>
      <c r="C257" s="100"/>
      <c r="D257" s="100"/>
      <c r="E257" s="100"/>
      <c r="F257" s="100"/>
      <c r="G257" s="100"/>
      <c r="H257" s="100"/>
      <c r="I257" s="100"/>
      <c r="J257" s="100"/>
      <c r="K257" s="100"/>
      <c r="L257" s="100"/>
      <c r="M257" s="100"/>
      <c r="N257" s="100"/>
      <c r="O257" s="100"/>
      <c r="P257" s="100"/>
      <c r="Q257" s="100"/>
      <c r="R257" s="100"/>
      <c r="S257" s="100"/>
      <c r="T257" s="100"/>
      <c r="U257" s="100"/>
      <c r="V257" s="100"/>
      <c r="W257" s="100"/>
    </row>
    <row r="258" spans="1:23">
      <c r="A258" s="189"/>
      <c r="B258" s="100"/>
      <c r="C258" s="100"/>
      <c r="D258" s="100"/>
      <c r="E258" s="100"/>
      <c r="F258" s="100"/>
      <c r="G258" s="100"/>
      <c r="H258" s="100"/>
      <c r="I258" s="100"/>
      <c r="J258" s="100"/>
      <c r="K258" s="100"/>
      <c r="L258" s="100"/>
      <c r="M258" s="100"/>
      <c r="N258" s="100"/>
      <c r="O258" s="100"/>
      <c r="P258" s="100"/>
      <c r="Q258" s="100"/>
      <c r="R258" s="100"/>
      <c r="S258" s="100"/>
      <c r="T258" s="100"/>
      <c r="U258" s="100"/>
      <c r="V258" s="100"/>
      <c r="W258" s="100"/>
    </row>
    <row r="259" spans="1:23">
      <c r="A259" s="189"/>
      <c r="B259" s="100"/>
      <c r="C259" s="100"/>
      <c r="D259" s="100"/>
      <c r="E259" s="100"/>
      <c r="F259" s="100"/>
      <c r="G259" s="100"/>
      <c r="H259" s="100"/>
      <c r="I259" s="100"/>
      <c r="J259" s="100"/>
      <c r="K259" s="100"/>
      <c r="L259" s="100"/>
      <c r="M259" s="100"/>
      <c r="N259" s="100"/>
      <c r="O259" s="100"/>
      <c r="P259" s="100"/>
      <c r="Q259" s="100"/>
      <c r="R259" s="100"/>
      <c r="S259" s="100"/>
      <c r="T259" s="100"/>
      <c r="U259" s="100"/>
      <c r="V259" s="100"/>
      <c r="W259" s="100"/>
    </row>
    <row r="260" spans="1:23">
      <c r="A260" s="189"/>
      <c r="B260" s="100"/>
      <c r="C260" s="100"/>
      <c r="D260" s="100"/>
      <c r="E260" s="100"/>
      <c r="F260" s="100"/>
      <c r="G260" s="100"/>
      <c r="H260" s="100"/>
      <c r="I260" s="100"/>
      <c r="J260" s="100"/>
      <c r="K260" s="100"/>
      <c r="L260" s="100"/>
      <c r="M260" s="100"/>
      <c r="N260" s="100"/>
      <c r="O260" s="100"/>
      <c r="P260" s="100"/>
      <c r="Q260" s="100"/>
      <c r="R260" s="100"/>
      <c r="S260" s="100"/>
      <c r="T260" s="100"/>
      <c r="U260" s="100"/>
      <c r="V260" s="100"/>
      <c r="W260" s="100"/>
    </row>
    <row r="261" spans="1:23">
      <c r="A261" s="189"/>
      <c r="B261" s="100"/>
      <c r="C261" s="100"/>
      <c r="D261" s="100"/>
      <c r="E261" s="100"/>
      <c r="F261" s="100"/>
      <c r="G261" s="100"/>
      <c r="H261" s="100"/>
      <c r="I261" s="100"/>
      <c r="J261" s="100"/>
      <c r="K261" s="100"/>
      <c r="L261" s="100"/>
      <c r="M261" s="100"/>
      <c r="N261" s="100"/>
      <c r="O261" s="100"/>
      <c r="P261" s="100"/>
      <c r="Q261" s="100"/>
      <c r="R261" s="100"/>
      <c r="S261" s="100"/>
      <c r="T261" s="100"/>
      <c r="U261" s="100"/>
      <c r="V261" s="100"/>
      <c r="W261" s="100"/>
    </row>
    <row r="262" spans="1:23">
      <c r="A262" s="189"/>
      <c r="B262" s="100"/>
      <c r="C262" s="100"/>
      <c r="D262" s="100"/>
      <c r="E262" s="100"/>
      <c r="F262" s="100"/>
      <c r="G262" s="100"/>
      <c r="H262" s="100"/>
      <c r="I262" s="100"/>
      <c r="J262" s="100"/>
      <c r="K262" s="100"/>
      <c r="L262" s="100"/>
      <c r="M262" s="100"/>
      <c r="N262" s="100"/>
      <c r="O262" s="100"/>
      <c r="P262" s="100"/>
      <c r="Q262" s="100"/>
      <c r="R262" s="100"/>
      <c r="S262" s="100"/>
      <c r="T262" s="100"/>
      <c r="U262" s="100"/>
      <c r="V262" s="100"/>
      <c r="W262" s="100"/>
    </row>
    <row r="263" spans="1:23">
      <c r="A263" s="189"/>
      <c r="B263" s="100"/>
      <c r="C263" s="100"/>
      <c r="D263" s="100"/>
      <c r="E263" s="100"/>
      <c r="F263" s="100"/>
      <c r="G263" s="100"/>
      <c r="H263" s="100"/>
      <c r="I263" s="100"/>
      <c r="J263" s="100"/>
      <c r="K263" s="100"/>
      <c r="L263" s="100"/>
      <c r="M263" s="100"/>
      <c r="N263" s="100"/>
      <c r="O263" s="100"/>
      <c r="P263" s="100"/>
      <c r="Q263" s="100"/>
      <c r="R263" s="100"/>
      <c r="S263" s="100"/>
      <c r="T263" s="100"/>
      <c r="U263" s="100"/>
      <c r="V263" s="100"/>
      <c r="W263" s="100"/>
    </row>
    <row r="264" spans="1:23">
      <c r="A264" s="189"/>
      <c r="B264" s="100"/>
      <c r="C264" s="100"/>
      <c r="D264" s="100"/>
      <c r="E264" s="100"/>
      <c r="F264" s="100"/>
      <c r="G264" s="100"/>
      <c r="H264" s="100"/>
      <c r="I264" s="100"/>
      <c r="J264" s="100"/>
      <c r="K264" s="100"/>
      <c r="L264" s="100"/>
      <c r="M264" s="100"/>
      <c r="N264" s="100"/>
      <c r="O264" s="100"/>
      <c r="P264" s="100"/>
      <c r="Q264" s="100"/>
      <c r="R264" s="100"/>
      <c r="S264" s="100"/>
      <c r="T264" s="100"/>
      <c r="U264" s="100"/>
      <c r="V264" s="100"/>
      <c r="W264" s="100"/>
    </row>
    <row r="265" spans="1:23">
      <c r="A265" s="189"/>
      <c r="B265" s="100"/>
      <c r="C265" s="100"/>
      <c r="D265" s="100"/>
      <c r="E265" s="100"/>
      <c r="F265" s="100"/>
      <c r="G265" s="100"/>
      <c r="H265" s="100"/>
      <c r="I265" s="100"/>
      <c r="J265" s="100"/>
      <c r="K265" s="100"/>
      <c r="L265" s="100"/>
      <c r="M265" s="100"/>
      <c r="N265" s="100"/>
      <c r="O265" s="100"/>
      <c r="P265" s="100"/>
      <c r="Q265" s="100"/>
      <c r="R265" s="100"/>
      <c r="S265" s="100"/>
      <c r="T265" s="100"/>
      <c r="U265" s="100"/>
      <c r="V265" s="100"/>
      <c r="W265" s="100"/>
    </row>
    <row r="266" spans="1:23">
      <c r="A266" s="189"/>
      <c r="B266" s="100"/>
      <c r="C266" s="100"/>
      <c r="D266" s="100"/>
      <c r="E266" s="100"/>
      <c r="F266" s="100"/>
      <c r="G266" s="100"/>
      <c r="H266" s="100"/>
      <c r="I266" s="100"/>
      <c r="J266" s="100"/>
      <c r="K266" s="100"/>
      <c r="L266" s="100"/>
      <c r="M266" s="100"/>
      <c r="N266" s="100"/>
      <c r="O266" s="100"/>
      <c r="P266" s="100"/>
      <c r="Q266" s="100"/>
      <c r="R266" s="100"/>
      <c r="S266" s="100"/>
      <c r="T266" s="100"/>
      <c r="U266" s="100"/>
      <c r="V266" s="100"/>
      <c r="W266" s="100"/>
    </row>
    <row r="267" spans="1:23">
      <c r="A267" s="189"/>
      <c r="B267" s="100"/>
      <c r="C267" s="100"/>
      <c r="D267" s="100"/>
      <c r="E267" s="100"/>
      <c r="F267" s="100"/>
      <c r="G267" s="100"/>
      <c r="H267" s="100"/>
      <c r="I267" s="100"/>
      <c r="J267" s="100"/>
      <c r="K267" s="100"/>
      <c r="L267" s="100"/>
      <c r="M267" s="100"/>
      <c r="N267" s="100"/>
      <c r="O267" s="100"/>
      <c r="P267" s="100"/>
      <c r="Q267" s="100"/>
      <c r="R267" s="100"/>
      <c r="S267" s="100"/>
      <c r="T267" s="100"/>
      <c r="U267" s="100"/>
      <c r="V267" s="100"/>
      <c r="W267" s="100"/>
    </row>
    <row r="268" spans="1:23">
      <c r="A268" s="189"/>
      <c r="B268" s="100"/>
      <c r="C268" s="100"/>
      <c r="D268" s="100"/>
      <c r="E268" s="100"/>
      <c r="F268" s="100"/>
      <c r="G268" s="100"/>
      <c r="H268" s="100"/>
      <c r="I268" s="100"/>
      <c r="J268" s="100"/>
      <c r="K268" s="100"/>
      <c r="L268" s="100"/>
      <c r="M268" s="100"/>
      <c r="N268" s="100"/>
      <c r="O268" s="100"/>
      <c r="P268" s="100"/>
      <c r="Q268" s="100"/>
      <c r="R268" s="100"/>
      <c r="S268" s="100"/>
      <c r="T268" s="100"/>
      <c r="U268" s="100"/>
      <c r="V268" s="100"/>
      <c r="W268" s="100"/>
    </row>
    <row r="269" spans="1:23">
      <c r="A269" s="189"/>
      <c r="B269" s="100"/>
      <c r="C269" s="100"/>
      <c r="D269" s="100"/>
      <c r="E269" s="100"/>
      <c r="F269" s="100"/>
      <c r="G269" s="100"/>
      <c r="H269" s="100"/>
      <c r="I269" s="100"/>
      <c r="J269" s="100"/>
      <c r="K269" s="100"/>
      <c r="L269" s="100"/>
      <c r="M269" s="100"/>
      <c r="N269" s="100"/>
      <c r="O269" s="100"/>
      <c r="P269" s="100"/>
      <c r="Q269" s="100"/>
      <c r="R269" s="100"/>
      <c r="S269" s="100"/>
      <c r="T269" s="100"/>
      <c r="U269" s="100"/>
      <c r="V269" s="100"/>
      <c r="W269" s="100"/>
    </row>
    <row r="270" spans="1:23">
      <c r="A270" s="189"/>
      <c r="B270" s="100"/>
      <c r="C270" s="100"/>
      <c r="D270" s="100"/>
      <c r="E270" s="100"/>
      <c r="F270" s="100"/>
      <c r="G270" s="100"/>
      <c r="H270" s="100"/>
      <c r="I270" s="100"/>
      <c r="J270" s="100"/>
      <c r="K270" s="100"/>
      <c r="L270" s="100"/>
      <c r="M270" s="100"/>
      <c r="N270" s="100"/>
      <c r="O270" s="100"/>
      <c r="P270" s="100"/>
      <c r="Q270" s="100"/>
      <c r="R270" s="100"/>
      <c r="S270" s="100"/>
      <c r="T270" s="100"/>
      <c r="U270" s="100"/>
      <c r="V270" s="100"/>
      <c r="W270" s="100"/>
    </row>
    <row r="271" spans="1:23">
      <c r="A271" s="189"/>
      <c r="B271" s="100"/>
      <c r="C271" s="100"/>
      <c r="D271" s="100"/>
      <c r="E271" s="100"/>
      <c r="F271" s="100"/>
      <c r="G271" s="100"/>
      <c r="H271" s="100"/>
      <c r="I271" s="100"/>
      <c r="J271" s="100"/>
      <c r="K271" s="100"/>
      <c r="L271" s="100"/>
      <c r="M271" s="100"/>
      <c r="N271" s="100"/>
      <c r="O271" s="100"/>
      <c r="P271" s="100"/>
      <c r="Q271" s="100"/>
      <c r="R271" s="100"/>
      <c r="S271" s="100"/>
      <c r="T271" s="100"/>
      <c r="U271" s="100"/>
      <c r="V271" s="100"/>
      <c r="W271" s="100"/>
    </row>
    <row r="272" spans="1:23">
      <c r="A272" s="189"/>
      <c r="B272" s="100"/>
      <c r="C272" s="100"/>
      <c r="D272" s="100"/>
      <c r="E272" s="100"/>
      <c r="F272" s="100"/>
      <c r="G272" s="100"/>
      <c r="H272" s="100"/>
      <c r="I272" s="100"/>
      <c r="J272" s="100"/>
      <c r="K272" s="100"/>
      <c r="L272" s="100"/>
      <c r="M272" s="100"/>
      <c r="N272" s="100"/>
      <c r="O272" s="100"/>
      <c r="P272" s="100"/>
      <c r="Q272" s="100"/>
      <c r="R272" s="100"/>
      <c r="S272" s="100"/>
      <c r="T272" s="100"/>
      <c r="U272" s="100"/>
      <c r="V272" s="100"/>
      <c r="W272" s="100"/>
    </row>
    <row r="273" spans="1:23">
      <c r="A273" s="189"/>
      <c r="B273" s="100"/>
      <c r="C273" s="100"/>
      <c r="D273" s="100"/>
      <c r="E273" s="100"/>
      <c r="F273" s="100"/>
      <c r="G273" s="100"/>
      <c r="H273" s="100"/>
      <c r="I273" s="100"/>
      <c r="J273" s="100"/>
      <c r="K273" s="100"/>
      <c r="L273" s="100"/>
      <c r="M273" s="100"/>
      <c r="N273" s="100"/>
      <c r="O273" s="100"/>
      <c r="P273" s="100"/>
      <c r="Q273" s="100"/>
      <c r="R273" s="100"/>
      <c r="S273" s="100"/>
      <c r="T273" s="100"/>
      <c r="U273" s="100"/>
      <c r="V273" s="100"/>
      <c r="W273" s="100"/>
    </row>
    <row r="274" spans="1:23">
      <c r="A274" s="189"/>
      <c r="B274" s="100"/>
      <c r="C274" s="100"/>
      <c r="D274" s="100"/>
      <c r="E274" s="100"/>
      <c r="F274" s="100"/>
      <c r="G274" s="100"/>
      <c r="H274" s="100"/>
      <c r="I274" s="100"/>
      <c r="J274" s="100"/>
      <c r="K274" s="100"/>
      <c r="L274" s="100"/>
      <c r="M274" s="100"/>
      <c r="N274" s="100"/>
      <c r="O274" s="100"/>
      <c r="P274" s="100"/>
      <c r="Q274" s="100"/>
      <c r="R274" s="100"/>
      <c r="S274" s="100"/>
      <c r="T274" s="100"/>
      <c r="U274" s="100"/>
      <c r="V274" s="100"/>
      <c r="W274" s="100"/>
    </row>
    <row r="275" spans="1:23">
      <c r="A275" s="189"/>
      <c r="B275" s="100"/>
      <c r="C275" s="100"/>
      <c r="D275" s="100"/>
      <c r="E275" s="100"/>
      <c r="F275" s="100"/>
      <c r="G275" s="100"/>
      <c r="H275" s="100"/>
      <c r="I275" s="100"/>
      <c r="J275" s="100"/>
      <c r="K275" s="100"/>
      <c r="L275" s="100"/>
      <c r="M275" s="100"/>
      <c r="N275" s="100"/>
      <c r="O275" s="100"/>
      <c r="P275" s="100"/>
      <c r="Q275" s="100"/>
      <c r="R275" s="100"/>
      <c r="S275" s="100"/>
      <c r="T275" s="100"/>
      <c r="U275" s="100"/>
      <c r="V275" s="100"/>
      <c r="W275" s="100"/>
    </row>
    <row r="276" spans="1:23">
      <c r="A276" s="189"/>
      <c r="B276" s="100"/>
      <c r="C276" s="100"/>
      <c r="D276" s="100"/>
      <c r="E276" s="100"/>
      <c r="F276" s="100"/>
      <c r="G276" s="100"/>
      <c r="H276" s="100"/>
      <c r="I276" s="100"/>
      <c r="J276" s="100"/>
      <c r="K276" s="100"/>
      <c r="L276" s="100"/>
      <c r="M276" s="100"/>
      <c r="N276" s="100"/>
      <c r="O276" s="100"/>
      <c r="P276" s="100"/>
      <c r="Q276" s="100"/>
      <c r="R276" s="100"/>
      <c r="S276" s="100"/>
      <c r="T276" s="100"/>
      <c r="U276" s="100"/>
      <c r="V276" s="100"/>
      <c r="W276" s="100"/>
    </row>
    <row r="277" spans="1:23">
      <c r="A277" s="189"/>
      <c r="B277" s="100"/>
      <c r="C277" s="100"/>
      <c r="D277" s="100"/>
      <c r="E277" s="100"/>
      <c r="F277" s="100"/>
      <c r="G277" s="100"/>
      <c r="H277" s="100"/>
      <c r="I277" s="100"/>
      <c r="J277" s="100"/>
      <c r="K277" s="100"/>
      <c r="L277" s="100"/>
      <c r="M277" s="100"/>
      <c r="N277" s="100"/>
      <c r="O277" s="100"/>
      <c r="P277" s="100"/>
      <c r="Q277" s="100"/>
      <c r="R277" s="100"/>
      <c r="S277" s="100"/>
      <c r="T277" s="100"/>
      <c r="U277" s="100"/>
      <c r="V277" s="100"/>
      <c r="W277" s="100"/>
    </row>
    <row r="278" spans="1:23">
      <c r="A278" s="189"/>
      <c r="B278" s="100"/>
      <c r="C278" s="100"/>
      <c r="D278" s="100"/>
      <c r="E278" s="100"/>
      <c r="F278" s="100"/>
      <c r="G278" s="100"/>
      <c r="H278" s="100"/>
      <c r="I278" s="100"/>
      <c r="J278" s="100"/>
      <c r="K278" s="100"/>
      <c r="L278" s="100"/>
      <c r="M278" s="100"/>
      <c r="N278" s="100"/>
      <c r="O278" s="100"/>
      <c r="P278" s="100"/>
      <c r="Q278" s="100"/>
      <c r="R278" s="100"/>
      <c r="S278" s="100"/>
      <c r="T278" s="100"/>
      <c r="U278" s="100"/>
      <c r="V278" s="100"/>
      <c r="W278" s="100"/>
    </row>
    <row r="279" spans="1:23">
      <c r="A279" s="189"/>
      <c r="B279" s="100"/>
      <c r="C279" s="100"/>
      <c r="D279" s="100"/>
      <c r="E279" s="100"/>
      <c r="F279" s="100"/>
      <c r="G279" s="100"/>
      <c r="H279" s="100"/>
      <c r="I279" s="100"/>
      <c r="J279" s="100"/>
      <c r="K279" s="100"/>
      <c r="L279" s="100"/>
      <c r="M279" s="100"/>
      <c r="N279" s="100"/>
      <c r="O279" s="100"/>
      <c r="P279" s="100"/>
      <c r="Q279" s="100"/>
      <c r="R279" s="100"/>
      <c r="S279" s="100"/>
      <c r="T279" s="100"/>
      <c r="U279" s="100"/>
      <c r="V279" s="100"/>
      <c r="W279" s="100"/>
    </row>
    <row r="280" spans="1:23">
      <c r="A280" s="189"/>
      <c r="B280" s="100"/>
      <c r="C280" s="100"/>
      <c r="D280" s="100"/>
      <c r="E280" s="100"/>
      <c r="F280" s="100"/>
      <c r="G280" s="100"/>
      <c r="H280" s="100"/>
      <c r="I280" s="100"/>
      <c r="J280" s="100"/>
      <c r="K280" s="100"/>
      <c r="L280" s="100"/>
      <c r="M280" s="100"/>
      <c r="N280" s="100"/>
      <c r="O280" s="100"/>
      <c r="P280" s="100"/>
      <c r="Q280" s="100"/>
      <c r="R280" s="100"/>
      <c r="S280" s="100"/>
      <c r="T280" s="100"/>
      <c r="U280" s="100"/>
      <c r="V280" s="100"/>
      <c r="W280" s="100"/>
    </row>
    <row r="281" spans="1:23">
      <c r="A281" s="189"/>
      <c r="B281" s="100"/>
      <c r="C281" s="100"/>
      <c r="D281" s="100"/>
      <c r="E281" s="100"/>
      <c r="F281" s="100"/>
      <c r="G281" s="100"/>
      <c r="H281" s="100"/>
      <c r="I281" s="100"/>
      <c r="J281" s="100"/>
      <c r="K281" s="100"/>
      <c r="L281" s="100"/>
      <c r="M281" s="100"/>
      <c r="N281" s="100"/>
      <c r="O281" s="100"/>
      <c r="P281" s="100"/>
      <c r="Q281" s="100"/>
      <c r="R281" s="100"/>
      <c r="S281" s="100"/>
      <c r="T281" s="100"/>
      <c r="U281" s="100"/>
      <c r="V281" s="100"/>
      <c r="W281" s="100"/>
    </row>
    <row r="282" spans="1:23">
      <c r="A282" s="189"/>
      <c r="B282" s="100"/>
      <c r="C282" s="100"/>
      <c r="D282" s="100"/>
      <c r="E282" s="100"/>
      <c r="F282" s="100"/>
      <c r="G282" s="100"/>
      <c r="H282" s="100"/>
      <c r="I282" s="100"/>
      <c r="J282" s="100"/>
      <c r="K282" s="100"/>
      <c r="L282" s="100"/>
      <c r="M282" s="100"/>
      <c r="N282" s="100"/>
      <c r="O282" s="100"/>
      <c r="P282" s="100"/>
      <c r="Q282" s="100"/>
      <c r="R282" s="100"/>
      <c r="S282" s="100"/>
      <c r="T282" s="100"/>
      <c r="U282" s="100"/>
      <c r="V282" s="100"/>
      <c r="W282" s="100"/>
    </row>
    <row r="283" spans="1:23">
      <c r="A283" s="189"/>
      <c r="B283" s="100"/>
      <c r="C283" s="100"/>
      <c r="D283" s="100"/>
      <c r="E283" s="100"/>
      <c r="F283" s="100"/>
      <c r="G283" s="100"/>
      <c r="H283" s="100"/>
      <c r="I283" s="100"/>
      <c r="J283" s="100"/>
      <c r="K283" s="100"/>
      <c r="L283" s="100"/>
      <c r="M283" s="100"/>
      <c r="N283" s="100"/>
      <c r="O283" s="100"/>
      <c r="P283" s="100"/>
      <c r="Q283" s="100"/>
      <c r="R283" s="100"/>
      <c r="S283" s="100"/>
      <c r="T283" s="100"/>
      <c r="U283" s="100"/>
      <c r="V283" s="100"/>
      <c r="W283" s="100"/>
    </row>
    <row r="284" spans="1:23">
      <c r="A284" s="189"/>
      <c r="B284" s="100"/>
      <c r="C284" s="100"/>
      <c r="D284" s="100"/>
      <c r="E284" s="100"/>
      <c r="F284" s="100"/>
      <c r="G284" s="100"/>
      <c r="H284" s="100"/>
      <c r="I284" s="100"/>
      <c r="J284" s="100"/>
      <c r="K284" s="100"/>
      <c r="L284" s="100"/>
      <c r="M284" s="100"/>
      <c r="N284" s="100"/>
      <c r="O284" s="100"/>
      <c r="P284" s="100"/>
      <c r="Q284" s="100"/>
      <c r="R284" s="100"/>
      <c r="S284" s="100"/>
      <c r="T284" s="100"/>
      <c r="U284" s="100"/>
      <c r="V284" s="100"/>
      <c r="W284" s="100"/>
    </row>
    <row r="285" spans="1:23">
      <c r="A285" s="189"/>
      <c r="B285" s="100"/>
      <c r="C285" s="100"/>
      <c r="D285" s="100"/>
      <c r="E285" s="100"/>
      <c r="F285" s="100"/>
      <c r="G285" s="100"/>
      <c r="H285" s="100"/>
      <c r="I285" s="100"/>
      <c r="J285" s="100"/>
      <c r="K285" s="100"/>
      <c r="L285" s="100"/>
      <c r="M285" s="100"/>
      <c r="N285" s="100"/>
      <c r="O285" s="100"/>
      <c r="P285" s="100"/>
      <c r="Q285" s="100"/>
      <c r="R285" s="100"/>
      <c r="S285" s="100"/>
      <c r="T285" s="100"/>
      <c r="U285" s="100"/>
      <c r="V285" s="100"/>
      <c r="W285" s="100"/>
    </row>
    <row r="286" spans="1:23">
      <c r="A286" s="189"/>
      <c r="B286" s="100"/>
      <c r="C286" s="100"/>
      <c r="D286" s="100"/>
      <c r="E286" s="100"/>
      <c r="F286" s="100"/>
      <c r="G286" s="100"/>
      <c r="H286" s="100"/>
      <c r="I286" s="100"/>
      <c r="J286" s="100"/>
      <c r="K286" s="100"/>
      <c r="L286" s="100"/>
      <c r="M286" s="100"/>
      <c r="N286" s="100"/>
      <c r="O286" s="100"/>
      <c r="P286" s="100"/>
      <c r="Q286" s="100"/>
      <c r="R286" s="100"/>
      <c r="S286" s="100"/>
      <c r="T286" s="100"/>
      <c r="U286" s="100"/>
      <c r="V286" s="100"/>
      <c r="W286" s="100"/>
    </row>
    <row r="287" spans="1:23">
      <c r="A287" s="189"/>
      <c r="B287" s="100"/>
      <c r="C287" s="100"/>
      <c r="D287" s="100"/>
      <c r="E287" s="100"/>
      <c r="F287" s="100"/>
      <c r="G287" s="100"/>
      <c r="H287" s="100"/>
      <c r="I287" s="100"/>
      <c r="J287" s="100"/>
      <c r="K287" s="100"/>
      <c r="L287" s="100"/>
      <c r="M287" s="100"/>
      <c r="N287" s="100"/>
      <c r="O287" s="100"/>
      <c r="P287" s="100"/>
      <c r="Q287" s="100"/>
      <c r="R287" s="100"/>
      <c r="S287" s="100"/>
      <c r="T287" s="100"/>
      <c r="U287" s="100"/>
      <c r="V287" s="100"/>
      <c r="W287" s="100"/>
    </row>
    <row r="288" spans="1:23">
      <c r="A288" s="189"/>
      <c r="B288" s="100"/>
      <c r="C288" s="100"/>
      <c r="D288" s="100"/>
      <c r="E288" s="100"/>
      <c r="F288" s="100"/>
      <c r="G288" s="100"/>
      <c r="H288" s="100"/>
      <c r="I288" s="100"/>
      <c r="J288" s="100"/>
      <c r="K288" s="100"/>
      <c r="L288" s="100"/>
      <c r="M288" s="100"/>
      <c r="N288" s="100"/>
      <c r="O288" s="100"/>
      <c r="P288" s="100"/>
      <c r="Q288" s="100"/>
      <c r="R288" s="100"/>
      <c r="S288" s="100"/>
      <c r="T288" s="100"/>
      <c r="U288" s="100"/>
      <c r="V288" s="100"/>
      <c r="W288" s="100"/>
    </row>
    <row r="289" spans="1:23">
      <c r="A289" s="189"/>
      <c r="B289" s="100"/>
      <c r="C289" s="100"/>
      <c r="D289" s="100"/>
      <c r="E289" s="100"/>
      <c r="F289" s="100"/>
      <c r="G289" s="100"/>
      <c r="H289" s="100"/>
      <c r="I289" s="100"/>
      <c r="J289" s="100"/>
      <c r="K289" s="100"/>
      <c r="L289" s="100"/>
      <c r="M289" s="100"/>
      <c r="N289" s="100"/>
      <c r="O289" s="100"/>
      <c r="P289" s="100"/>
      <c r="Q289" s="100"/>
      <c r="R289" s="100"/>
      <c r="S289" s="100"/>
      <c r="T289" s="100"/>
      <c r="U289" s="100"/>
      <c r="V289" s="100"/>
      <c r="W289" s="100"/>
    </row>
    <row r="290" spans="1:23">
      <c r="A290" s="189"/>
      <c r="B290" s="100"/>
      <c r="C290" s="100"/>
      <c r="D290" s="100"/>
      <c r="E290" s="100"/>
      <c r="F290" s="100"/>
      <c r="G290" s="100"/>
      <c r="H290" s="100"/>
      <c r="I290" s="100"/>
      <c r="J290" s="100"/>
      <c r="K290" s="100"/>
      <c r="L290" s="100"/>
      <c r="M290" s="100"/>
      <c r="N290" s="100"/>
      <c r="O290" s="100"/>
      <c r="P290" s="100"/>
      <c r="Q290" s="100"/>
      <c r="R290" s="100"/>
      <c r="S290" s="100"/>
      <c r="T290" s="100"/>
      <c r="U290" s="100"/>
      <c r="V290" s="100"/>
      <c r="W290" s="100"/>
    </row>
    <row r="291" spans="1:23">
      <c r="A291" s="189"/>
      <c r="B291" s="100"/>
      <c r="C291" s="100"/>
      <c r="D291" s="100"/>
      <c r="E291" s="100"/>
      <c r="F291" s="100"/>
      <c r="G291" s="100"/>
      <c r="H291" s="100"/>
      <c r="I291" s="100"/>
      <c r="J291" s="100"/>
      <c r="K291" s="100"/>
      <c r="L291" s="100"/>
      <c r="M291" s="100"/>
      <c r="N291" s="100"/>
      <c r="O291" s="100"/>
      <c r="P291" s="100"/>
      <c r="Q291" s="100"/>
      <c r="R291" s="100"/>
      <c r="S291" s="100"/>
      <c r="T291" s="100"/>
      <c r="U291" s="100"/>
      <c r="V291" s="100"/>
      <c r="W291" s="100"/>
    </row>
    <row r="292" spans="1:23">
      <c r="A292" s="189"/>
      <c r="B292" s="100"/>
      <c r="C292" s="100"/>
      <c r="D292" s="100"/>
      <c r="E292" s="100"/>
      <c r="F292" s="100"/>
      <c r="G292" s="100"/>
      <c r="H292" s="100"/>
      <c r="I292" s="100"/>
      <c r="J292" s="100"/>
      <c r="K292" s="100"/>
      <c r="L292" s="100"/>
      <c r="M292" s="100"/>
      <c r="N292" s="100"/>
      <c r="O292" s="100"/>
      <c r="P292" s="100"/>
      <c r="Q292" s="100"/>
      <c r="R292" s="100"/>
      <c r="S292" s="100"/>
      <c r="T292" s="100"/>
      <c r="U292" s="100"/>
      <c r="V292" s="100"/>
      <c r="W292" s="100"/>
    </row>
    <row r="293" spans="1:23">
      <c r="A293" s="189"/>
      <c r="B293" s="100"/>
      <c r="C293" s="100"/>
      <c r="D293" s="100"/>
      <c r="E293" s="100"/>
      <c r="F293" s="100"/>
      <c r="G293" s="100"/>
      <c r="H293" s="100"/>
      <c r="I293" s="100"/>
      <c r="J293" s="100"/>
      <c r="K293" s="100"/>
      <c r="L293" s="100"/>
      <c r="M293" s="100"/>
      <c r="N293" s="100"/>
      <c r="O293" s="100"/>
      <c r="P293" s="100"/>
      <c r="Q293" s="100"/>
      <c r="R293" s="100"/>
      <c r="S293" s="100"/>
      <c r="T293" s="100"/>
      <c r="U293" s="100"/>
      <c r="V293" s="100"/>
      <c r="W293" s="100"/>
    </row>
    <row r="294" spans="1:23">
      <c r="A294" s="189"/>
      <c r="B294" s="100"/>
      <c r="C294" s="100"/>
      <c r="D294" s="100"/>
      <c r="E294" s="100"/>
      <c r="F294" s="100"/>
      <c r="G294" s="100"/>
      <c r="H294" s="100"/>
      <c r="I294" s="100"/>
      <c r="J294" s="100"/>
      <c r="K294" s="100"/>
      <c r="L294" s="100"/>
      <c r="M294" s="100"/>
      <c r="N294" s="100"/>
      <c r="O294" s="100"/>
      <c r="P294" s="100"/>
      <c r="Q294" s="100"/>
      <c r="R294" s="100"/>
      <c r="S294" s="100"/>
      <c r="T294" s="100"/>
      <c r="U294" s="100"/>
      <c r="V294" s="100"/>
      <c r="W294" s="100"/>
    </row>
    <row r="295" spans="1:23">
      <c r="A295" s="189"/>
      <c r="B295" s="100"/>
      <c r="C295" s="100"/>
      <c r="D295" s="100"/>
      <c r="E295" s="100"/>
      <c r="F295" s="100"/>
      <c r="G295" s="100"/>
      <c r="H295" s="100"/>
      <c r="I295" s="100"/>
      <c r="J295" s="100"/>
      <c r="K295" s="100"/>
      <c r="L295" s="100"/>
      <c r="M295" s="100"/>
      <c r="N295" s="100"/>
      <c r="O295" s="100"/>
      <c r="P295" s="100"/>
      <c r="Q295" s="100"/>
      <c r="R295" s="100"/>
      <c r="S295" s="100"/>
      <c r="T295" s="100"/>
      <c r="U295" s="100"/>
      <c r="V295" s="100"/>
      <c r="W295" s="100"/>
    </row>
    <row r="296" spans="1:23">
      <c r="A296" s="189"/>
      <c r="B296" s="100"/>
      <c r="C296" s="100"/>
      <c r="D296" s="100"/>
      <c r="E296" s="100"/>
      <c r="F296" s="100"/>
      <c r="G296" s="100"/>
      <c r="H296" s="100"/>
      <c r="I296" s="100"/>
      <c r="J296" s="100"/>
      <c r="K296" s="100"/>
      <c r="L296" s="100"/>
      <c r="M296" s="100"/>
      <c r="N296" s="100"/>
      <c r="O296" s="100"/>
      <c r="P296" s="100"/>
      <c r="Q296" s="100"/>
      <c r="R296" s="100"/>
      <c r="S296" s="100"/>
      <c r="T296" s="100"/>
      <c r="U296" s="100"/>
      <c r="V296" s="100"/>
      <c r="W296" s="100"/>
    </row>
    <row r="297" spans="1:23">
      <c r="A297" s="189"/>
      <c r="B297" s="100"/>
      <c r="C297" s="100"/>
      <c r="D297" s="100"/>
      <c r="E297" s="100"/>
      <c r="F297" s="100"/>
      <c r="G297" s="100"/>
      <c r="H297" s="100"/>
      <c r="I297" s="100"/>
      <c r="J297" s="100"/>
      <c r="K297" s="100"/>
      <c r="L297" s="100"/>
      <c r="M297" s="100"/>
      <c r="N297" s="100"/>
      <c r="O297" s="100"/>
      <c r="P297" s="100"/>
      <c r="Q297" s="100"/>
      <c r="R297" s="100"/>
      <c r="S297" s="100"/>
      <c r="T297" s="100"/>
      <c r="U297" s="100"/>
      <c r="V297" s="100"/>
      <c r="W297" s="100"/>
    </row>
    <row r="298" spans="1:23">
      <c r="A298" s="189"/>
      <c r="B298" s="100"/>
      <c r="C298" s="100"/>
      <c r="D298" s="100"/>
      <c r="E298" s="100"/>
      <c r="F298" s="100"/>
      <c r="G298" s="100"/>
      <c r="H298" s="100"/>
      <c r="I298" s="100"/>
      <c r="J298" s="100"/>
      <c r="K298" s="100"/>
      <c r="L298" s="100"/>
      <c r="M298" s="100"/>
      <c r="N298" s="100"/>
      <c r="O298" s="100"/>
      <c r="P298" s="100"/>
      <c r="Q298" s="100"/>
      <c r="R298" s="100"/>
      <c r="S298" s="100"/>
      <c r="T298" s="100"/>
      <c r="U298" s="100"/>
      <c r="V298" s="100"/>
      <c r="W298" s="100"/>
    </row>
    <row r="299" spans="1:23">
      <c r="A299" s="189"/>
      <c r="B299" s="100"/>
      <c r="C299" s="100"/>
      <c r="D299" s="100"/>
      <c r="E299" s="100"/>
      <c r="F299" s="100"/>
      <c r="G299" s="100"/>
      <c r="H299" s="100"/>
      <c r="I299" s="100"/>
      <c r="J299" s="100"/>
      <c r="K299" s="100"/>
      <c r="L299" s="100"/>
      <c r="M299" s="100"/>
      <c r="N299" s="100"/>
      <c r="O299" s="100"/>
      <c r="P299" s="100"/>
      <c r="Q299" s="100"/>
      <c r="R299" s="100"/>
      <c r="S299" s="100"/>
      <c r="T299" s="100"/>
      <c r="U299" s="100"/>
      <c r="V299" s="100"/>
      <c r="W299" s="100"/>
    </row>
    <row r="300" spans="1:23">
      <c r="A300" s="189"/>
      <c r="B300" s="100"/>
      <c r="C300" s="100"/>
      <c r="D300" s="100"/>
      <c r="E300" s="100"/>
      <c r="F300" s="100"/>
      <c r="G300" s="100"/>
      <c r="H300" s="100"/>
      <c r="I300" s="100"/>
      <c r="J300" s="100"/>
      <c r="K300" s="100"/>
      <c r="L300" s="100"/>
      <c r="M300" s="100"/>
      <c r="N300" s="100"/>
      <c r="O300" s="100"/>
      <c r="P300" s="100"/>
      <c r="Q300" s="100"/>
      <c r="R300" s="100"/>
      <c r="S300" s="100"/>
      <c r="T300" s="100"/>
      <c r="U300" s="100"/>
      <c r="V300" s="100"/>
      <c r="W300" s="100"/>
    </row>
    <row r="301" spans="1:23">
      <c r="A301" s="189"/>
      <c r="B301" s="100"/>
      <c r="C301" s="100"/>
      <c r="D301" s="100"/>
      <c r="E301" s="100"/>
      <c r="F301" s="100"/>
      <c r="G301" s="100"/>
      <c r="H301" s="100"/>
      <c r="I301" s="100"/>
      <c r="J301" s="100"/>
      <c r="K301" s="100"/>
      <c r="L301" s="100"/>
      <c r="M301" s="100"/>
      <c r="N301" s="100"/>
      <c r="O301" s="100"/>
      <c r="P301" s="100"/>
      <c r="Q301" s="100"/>
      <c r="R301" s="100"/>
      <c r="S301" s="100"/>
      <c r="T301" s="100"/>
      <c r="U301" s="100"/>
      <c r="V301" s="100"/>
      <c r="W301" s="100"/>
    </row>
    <row r="302" spans="1:23">
      <c r="A302" s="189"/>
      <c r="B302" s="100"/>
      <c r="C302" s="100"/>
      <c r="D302" s="100"/>
      <c r="E302" s="100"/>
      <c r="F302" s="100"/>
      <c r="G302" s="100"/>
      <c r="H302" s="100"/>
      <c r="I302" s="100"/>
      <c r="J302" s="100"/>
      <c r="K302" s="100"/>
      <c r="L302" s="100"/>
      <c r="M302" s="100"/>
      <c r="N302" s="100"/>
      <c r="O302" s="100"/>
      <c r="P302" s="100"/>
      <c r="Q302" s="100"/>
      <c r="R302" s="100"/>
      <c r="S302" s="100"/>
      <c r="T302" s="100"/>
      <c r="U302" s="100"/>
      <c r="V302" s="100"/>
      <c r="W302" s="100"/>
    </row>
  </sheetData>
  <sheetProtection sheet="1" objects="1" scenarios="1"/>
  <mergeCells count="9">
    <mergeCell ref="A44:A50"/>
    <mergeCell ref="A51:A56"/>
    <mergeCell ref="A57:A58"/>
    <mergeCell ref="A2:A13"/>
    <mergeCell ref="A14:A19"/>
    <mergeCell ref="A20:A25"/>
    <mergeCell ref="A26:A30"/>
    <mergeCell ref="A31:A39"/>
    <mergeCell ref="A40:A43"/>
  </mergeCells>
  <dataValidations count="1">
    <dataValidation type="whole" allowBlank="1" showInputMessage="1" showErrorMessage="1" sqref="D2:AM59" xr:uid="{5187111D-191D-423C-B42D-E8E4D4BACDA2}">
      <formula1>1</formula1>
      <formula2>100000000000000000</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65"/>
  <sheetViews>
    <sheetView workbookViewId="0">
      <selection activeCell="H49" sqref="H49"/>
    </sheetView>
  </sheetViews>
  <sheetFormatPr defaultColWidth="11.42578125" defaultRowHeight="12.6"/>
  <sheetData>
    <row r="1" spans="1:15">
      <c r="A1" t="s">
        <v>515</v>
      </c>
      <c r="B1" t="s">
        <v>516</v>
      </c>
      <c r="C1" s="1"/>
      <c r="D1" s="1" t="s">
        <v>517</v>
      </c>
      <c r="F1" s="1" t="s">
        <v>518</v>
      </c>
      <c r="G1" s="1" t="s">
        <v>519</v>
      </c>
      <c r="N1" s="1"/>
      <c r="O1" s="1"/>
    </row>
    <row r="2" spans="1:15">
      <c r="A2" t="s">
        <v>445</v>
      </c>
      <c r="B2" t="s">
        <v>520</v>
      </c>
      <c r="C2" s="1"/>
      <c r="D2" s="1" t="s">
        <v>521</v>
      </c>
      <c r="F2" s="1" t="s">
        <v>522</v>
      </c>
      <c r="G2" s="1" t="s">
        <v>523</v>
      </c>
      <c r="N2" s="1"/>
      <c r="O2" s="1"/>
    </row>
    <row r="3" spans="1:15">
      <c r="B3" t="s">
        <v>524</v>
      </c>
      <c r="C3" s="1"/>
      <c r="D3" s="1" t="s">
        <v>525</v>
      </c>
      <c r="G3" t="s">
        <v>526</v>
      </c>
      <c r="N3" s="1"/>
      <c r="O3" s="1"/>
    </row>
    <row r="4" spans="1:15">
      <c r="B4" t="s">
        <v>527</v>
      </c>
      <c r="C4" s="1"/>
      <c r="D4" s="1" t="s">
        <v>528</v>
      </c>
      <c r="G4" t="s">
        <v>529</v>
      </c>
      <c r="N4" s="1"/>
      <c r="O4" s="1"/>
    </row>
    <row r="5" spans="1:15">
      <c r="B5" t="s">
        <v>530</v>
      </c>
      <c r="C5" s="1"/>
      <c r="D5" s="1" t="s">
        <v>531</v>
      </c>
      <c r="G5" t="s">
        <v>532</v>
      </c>
      <c r="N5" s="1"/>
      <c r="O5" s="1"/>
    </row>
    <row r="6" spans="1:15">
      <c r="B6" t="s">
        <v>533</v>
      </c>
      <c r="C6" s="1"/>
      <c r="D6" s="1" t="s">
        <v>534</v>
      </c>
      <c r="G6" t="s">
        <v>535</v>
      </c>
      <c r="N6" s="1"/>
      <c r="O6" s="1"/>
    </row>
    <row r="7" spans="1:15">
      <c r="C7" s="1"/>
      <c r="D7" s="1" t="s">
        <v>536</v>
      </c>
      <c r="G7" t="s">
        <v>537</v>
      </c>
      <c r="N7" s="1"/>
      <c r="O7" s="1"/>
    </row>
    <row r="8" spans="1:15">
      <c r="C8" s="1"/>
      <c r="D8" s="1" t="s">
        <v>538</v>
      </c>
    </row>
    <row r="9" spans="1:15">
      <c r="C9" s="1"/>
      <c r="D9" s="1" t="s">
        <v>539</v>
      </c>
    </row>
    <row r="10" spans="1:15">
      <c r="C10" s="1"/>
      <c r="D10" s="1" t="s">
        <v>540</v>
      </c>
    </row>
    <row r="11" spans="1:15">
      <c r="C11" s="1"/>
      <c r="D11" s="1" t="s">
        <v>533</v>
      </c>
    </row>
    <row r="12" spans="1:15">
      <c r="C12" s="1"/>
    </row>
    <row r="13" spans="1:15">
      <c r="C13" s="1"/>
    </row>
    <row r="14" spans="1:15">
      <c r="C14" s="1"/>
    </row>
    <row r="15" spans="1:15">
      <c r="C15" s="1"/>
    </row>
    <row r="16" spans="1:15">
      <c r="C16" s="1"/>
    </row>
    <row r="17" spans="3:3">
      <c r="C17" s="1"/>
    </row>
    <row r="18" spans="3:3">
      <c r="C18" s="1"/>
    </row>
    <row r="19" spans="3:3">
      <c r="C19" s="1"/>
    </row>
    <row r="20" spans="3:3">
      <c r="C20" s="1"/>
    </row>
    <row r="21" spans="3:3">
      <c r="C21" s="1"/>
    </row>
    <row r="22" spans="3:3">
      <c r="C22" s="1"/>
    </row>
    <row r="23" spans="3:3">
      <c r="C23" s="1"/>
    </row>
    <row r="24" spans="3:3">
      <c r="C24" s="1"/>
    </row>
    <row r="25" spans="3:3">
      <c r="C25" s="1"/>
    </row>
    <row r="26" spans="3:3">
      <c r="C26" s="1"/>
    </row>
    <row r="27" spans="3:3">
      <c r="C27" s="1"/>
    </row>
    <row r="28" spans="3:3">
      <c r="C28" s="1"/>
    </row>
    <row r="29" spans="3:3">
      <c r="C29" s="1"/>
    </row>
    <row r="30" spans="3:3">
      <c r="C30" s="1"/>
    </row>
    <row r="31" spans="3:3">
      <c r="C31" s="1"/>
    </row>
    <row r="32" spans="3:3">
      <c r="C32" s="1"/>
    </row>
    <row r="33" spans="3:3">
      <c r="C33" s="1"/>
    </row>
    <row r="34" spans="3:3">
      <c r="C34" s="1"/>
    </row>
    <row r="35" spans="3:3">
      <c r="C35" s="1"/>
    </row>
    <row r="36" spans="3:3">
      <c r="C36" s="1"/>
    </row>
    <row r="37" spans="3:3">
      <c r="C37" s="1"/>
    </row>
    <row r="38" spans="3:3">
      <c r="C38" s="1"/>
    </row>
    <row r="39" spans="3:3">
      <c r="C39" s="1"/>
    </row>
    <row r="40" spans="3:3">
      <c r="C40" s="1"/>
    </row>
    <row r="41" spans="3:3">
      <c r="C41" s="1"/>
    </row>
    <row r="42" spans="3:3">
      <c r="C42" s="1"/>
    </row>
    <row r="43" spans="3:3">
      <c r="C43" s="1"/>
    </row>
    <row r="44" spans="3:3">
      <c r="C44" s="1"/>
    </row>
    <row r="45" spans="3:3">
      <c r="C45" s="1"/>
    </row>
    <row r="46" spans="3:3">
      <c r="C46" s="1"/>
    </row>
    <row r="47" spans="3:3">
      <c r="C47" s="1"/>
    </row>
    <row r="48" spans="3:3">
      <c r="C48" s="1"/>
    </row>
    <row r="49" spans="3:3">
      <c r="C49" s="1"/>
    </row>
    <row r="50" spans="3:3">
      <c r="C50" s="1"/>
    </row>
    <row r="51" spans="3:3">
      <c r="C51" s="1"/>
    </row>
    <row r="52" spans="3:3">
      <c r="C52" s="1"/>
    </row>
    <row r="53" spans="3:3">
      <c r="C53" s="1"/>
    </row>
    <row r="54" spans="3:3">
      <c r="C54" s="1"/>
    </row>
    <row r="55" spans="3:3">
      <c r="C55" s="1"/>
    </row>
    <row r="56" spans="3:3">
      <c r="C56" s="1"/>
    </row>
    <row r="57" spans="3:3">
      <c r="C57" s="1"/>
    </row>
    <row r="58" spans="3:3">
      <c r="C58" s="1"/>
    </row>
    <row r="59" spans="3:3">
      <c r="C59" s="1"/>
    </row>
    <row r="60" spans="3:3">
      <c r="C60" s="1"/>
    </row>
    <row r="61" spans="3:3">
      <c r="C61" s="1"/>
    </row>
    <row r="62" spans="3:3">
      <c r="C62" s="1"/>
    </row>
    <row r="63" spans="3:3">
      <c r="C63" s="1"/>
    </row>
    <row r="64" spans="3:3">
      <c r="C64" s="1"/>
    </row>
    <row r="65" spans="3:3">
      <c r="C65" s="1"/>
    </row>
    <row r="66" spans="3:3">
      <c r="C66" s="1"/>
    </row>
    <row r="67" spans="3:3">
      <c r="C67" s="1"/>
    </row>
    <row r="68" spans="3:3">
      <c r="C68" s="1"/>
    </row>
    <row r="69" spans="3:3">
      <c r="C69" s="1"/>
    </row>
    <row r="70" spans="3:3">
      <c r="C70" s="1"/>
    </row>
    <row r="71" spans="3:3">
      <c r="C71" s="1"/>
    </row>
    <row r="72" spans="3:3">
      <c r="C72" s="1"/>
    </row>
    <row r="73" spans="3:3">
      <c r="C73" s="1"/>
    </row>
    <row r="74" spans="3:3">
      <c r="C74" s="1"/>
    </row>
    <row r="75" spans="3:3">
      <c r="C75" s="1"/>
    </row>
    <row r="76" spans="3:3">
      <c r="C76" s="1"/>
    </row>
    <row r="77" spans="3:3">
      <c r="C77" s="1"/>
    </row>
    <row r="78" spans="3:3">
      <c r="C78" s="1"/>
    </row>
    <row r="79" spans="3:3">
      <c r="C79" s="1"/>
    </row>
    <row r="80" spans="3:3">
      <c r="C80" s="1"/>
    </row>
    <row r="81" spans="3:3">
      <c r="C81" s="1"/>
    </row>
    <row r="82" spans="3:3">
      <c r="C82" s="1"/>
    </row>
    <row r="83" spans="3:3">
      <c r="C83" s="1"/>
    </row>
    <row r="84" spans="3:3">
      <c r="C84" s="1"/>
    </row>
    <row r="85" spans="3:3">
      <c r="C85" s="1"/>
    </row>
    <row r="86" spans="3:3">
      <c r="C86" s="1"/>
    </row>
    <row r="87" spans="3:3">
      <c r="C87" s="1"/>
    </row>
    <row r="88" spans="3:3">
      <c r="C88" s="1"/>
    </row>
    <row r="89" spans="3:3">
      <c r="C89" s="1"/>
    </row>
    <row r="90" spans="3:3">
      <c r="C90" s="1"/>
    </row>
    <row r="91" spans="3:3">
      <c r="C91" s="1"/>
    </row>
    <row r="92" spans="3:3">
      <c r="C92" s="1"/>
    </row>
    <row r="93" spans="3:3">
      <c r="C93" s="1"/>
    </row>
    <row r="94" spans="3:3">
      <c r="C94" s="1"/>
    </row>
    <row r="95" spans="3:3">
      <c r="C95" s="1"/>
    </row>
    <row r="96" spans="3:3">
      <c r="C96" s="1"/>
    </row>
    <row r="97" spans="3:3">
      <c r="C97" s="1"/>
    </row>
    <row r="98" spans="3:3">
      <c r="C98" s="1"/>
    </row>
    <row r="99" spans="3:3">
      <c r="C99" s="1"/>
    </row>
    <row r="100" spans="3:3">
      <c r="C100" s="1"/>
    </row>
    <row r="101" spans="3:3">
      <c r="C101" s="1"/>
    </row>
    <row r="102" spans="3:3">
      <c r="C102" s="1"/>
    </row>
    <row r="103" spans="3:3">
      <c r="C103" s="1"/>
    </row>
    <row r="104" spans="3:3">
      <c r="C104" s="1"/>
    </row>
    <row r="105" spans="3:3">
      <c r="C105" s="1"/>
    </row>
    <row r="106" spans="3:3">
      <c r="C106" s="1"/>
    </row>
    <row r="107" spans="3:3">
      <c r="C107" s="1"/>
    </row>
    <row r="108" spans="3:3">
      <c r="C108" s="1"/>
    </row>
    <row r="109" spans="3:3">
      <c r="C109" s="1"/>
    </row>
    <row r="110" spans="3:3">
      <c r="C110" s="1"/>
    </row>
    <row r="111" spans="3:3">
      <c r="C111" s="1"/>
    </row>
    <row r="112" spans="3:3">
      <c r="C112" s="1"/>
    </row>
    <row r="113" spans="3:3">
      <c r="C113" s="1"/>
    </row>
    <row r="114" spans="3:3">
      <c r="C114" s="1"/>
    </row>
    <row r="115" spans="3:3">
      <c r="C115" s="1"/>
    </row>
    <row r="116" spans="3:3">
      <c r="C116" s="1"/>
    </row>
    <row r="117" spans="3:3">
      <c r="C117" s="1"/>
    </row>
    <row r="118" spans="3:3">
      <c r="C118" s="1"/>
    </row>
    <row r="119" spans="3:3">
      <c r="C119" s="1"/>
    </row>
    <row r="120" spans="3:3">
      <c r="C120" s="1"/>
    </row>
    <row r="121" spans="3:3">
      <c r="C121" s="1"/>
    </row>
    <row r="122" spans="3:3">
      <c r="C122" s="1"/>
    </row>
    <row r="123" spans="3:3">
      <c r="C123" s="1"/>
    </row>
    <row r="124" spans="3:3">
      <c r="C124" s="1"/>
    </row>
    <row r="125" spans="3:3">
      <c r="C125" s="1"/>
    </row>
    <row r="126" spans="3:3">
      <c r="C126" s="1"/>
    </row>
    <row r="127" spans="3:3">
      <c r="C127" s="1"/>
    </row>
    <row r="128" spans="3:3">
      <c r="C128" s="1"/>
    </row>
    <row r="129" spans="3:3">
      <c r="C129" s="1"/>
    </row>
    <row r="130" spans="3:3">
      <c r="C130" s="1"/>
    </row>
    <row r="131" spans="3:3">
      <c r="C131" s="1"/>
    </row>
    <row r="132" spans="3:3">
      <c r="C132" s="1"/>
    </row>
    <row r="133" spans="3:3">
      <c r="C133" s="1"/>
    </row>
    <row r="134" spans="3:3">
      <c r="C134" s="1"/>
    </row>
    <row r="135" spans="3:3">
      <c r="C135" s="1"/>
    </row>
    <row r="136" spans="3:3">
      <c r="C136" s="1"/>
    </row>
    <row r="137" spans="3:3">
      <c r="C137" s="1"/>
    </row>
    <row r="138" spans="3:3">
      <c r="C138" s="1"/>
    </row>
    <row r="139" spans="3:3">
      <c r="C139" s="1"/>
    </row>
    <row r="140" spans="3:3">
      <c r="C140" s="1"/>
    </row>
    <row r="141" spans="3:3">
      <c r="C141" s="1"/>
    </row>
    <row r="142" spans="3:3">
      <c r="C142" s="1"/>
    </row>
    <row r="143" spans="3:3">
      <c r="C143" s="1"/>
    </row>
    <row r="144" spans="3:3">
      <c r="C144" s="1"/>
    </row>
    <row r="145" spans="3:3">
      <c r="C145" s="1"/>
    </row>
    <row r="146" spans="3:3">
      <c r="C146" s="1"/>
    </row>
    <row r="147" spans="3:3">
      <c r="C147" s="1"/>
    </row>
    <row r="148" spans="3:3">
      <c r="C148" s="1"/>
    </row>
    <row r="149" spans="3:3">
      <c r="C149" s="1"/>
    </row>
    <row r="150" spans="3:3">
      <c r="C150" s="1"/>
    </row>
    <row r="151" spans="3:3">
      <c r="C151" s="1"/>
    </row>
    <row r="152" spans="3:3">
      <c r="C152" s="1"/>
    </row>
    <row r="153" spans="3:3">
      <c r="C153" s="1"/>
    </row>
    <row r="154" spans="3:3">
      <c r="C154" s="1"/>
    </row>
    <row r="155" spans="3:3">
      <c r="C155" s="1"/>
    </row>
    <row r="156" spans="3:3">
      <c r="C156" s="1"/>
    </row>
    <row r="157" spans="3:3">
      <c r="C157" s="1"/>
    </row>
    <row r="158" spans="3:3">
      <c r="C158" s="1"/>
    </row>
    <row r="159" spans="3:3">
      <c r="C159" s="1"/>
    </row>
    <row r="160" spans="3:3">
      <c r="C160" s="1"/>
    </row>
    <row r="161" spans="3:3">
      <c r="C161" s="1"/>
    </row>
    <row r="162" spans="3:3">
      <c r="C162" s="1"/>
    </row>
    <row r="163" spans="3:3">
      <c r="C163" s="1"/>
    </row>
    <row r="164" spans="3:3">
      <c r="C164" s="1"/>
    </row>
    <row r="165" spans="3:3">
      <c r="C165" s="1"/>
    </row>
    <row r="166" spans="3:3">
      <c r="C166" s="1"/>
    </row>
    <row r="167" spans="3:3">
      <c r="C167" s="1"/>
    </row>
    <row r="168" spans="3:3">
      <c r="C168" s="1"/>
    </row>
    <row r="169" spans="3:3">
      <c r="C169" s="1"/>
    </row>
    <row r="170" spans="3:3">
      <c r="C170" s="1"/>
    </row>
    <row r="171" spans="3:3">
      <c r="C171" s="1"/>
    </row>
    <row r="172" spans="3:3">
      <c r="C172" s="1"/>
    </row>
    <row r="173" spans="3:3">
      <c r="C173" s="1"/>
    </row>
    <row r="174" spans="3:3">
      <c r="C174" s="1"/>
    </row>
    <row r="175" spans="3:3">
      <c r="C175" s="1"/>
    </row>
    <row r="176" spans="3:3">
      <c r="C176" s="1"/>
    </row>
    <row r="177" spans="3:3">
      <c r="C177" s="1"/>
    </row>
    <row r="178" spans="3:3">
      <c r="C178" s="1"/>
    </row>
    <row r="179" spans="3:3">
      <c r="C179" s="1"/>
    </row>
    <row r="180" spans="3:3">
      <c r="C180" s="1"/>
    </row>
    <row r="181" spans="3:3">
      <c r="C181" s="1"/>
    </row>
    <row r="182" spans="3:3">
      <c r="C182" s="1"/>
    </row>
    <row r="183" spans="3:3">
      <c r="C183" s="1"/>
    </row>
    <row r="184" spans="3:3">
      <c r="C184" s="1"/>
    </row>
    <row r="185" spans="3:3">
      <c r="C185" s="1"/>
    </row>
    <row r="186" spans="3:3">
      <c r="C186" s="1"/>
    </row>
    <row r="187" spans="3:3">
      <c r="C187" s="1"/>
    </row>
    <row r="188" spans="3:3">
      <c r="C188" s="1"/>
    </row>
    <row r="189" spans="3:3">
      <c r="C189" s="1"/>
    </row>
    <row r="190" spans="3:3">
      <c r="C190" s="1"/>
    </row>
    <row r="191" spans="3:3">
      <c r="C191" s="1"/>
    </row>
    <row r="192" spans="3:3">
      <c r="C192" s="1"/>
    </row>
    <row r="193" spans="3:3">
      <c r="C193" s="1"/>
    </row>
    <row r="194" spans="3:3">
      <c r="C194" s="1"/>
    </row>
    <row r="195" spans="3:3">
      <c r="C195" s="1"/>
    </row>
    <row r="196" spans="3:3">
      <c r="C196" s="1"/>
    </row>
    <row r="197" spans="3:3">
      <c r="C197" s="1"/>
    </row>
    <row r="198" spans="3:3">
      <c r="C198" s="1"/>
    </row>
    <row r="199" spans="3:3">
      <c r="C199" s="1"/>
    </row>
    <row r="200" spans="3:3">
      <c r="C200" s="1"/>
    </row>
    <row r="201" spans="3:3">
      <c r="C201" s="1"/>
    </row>
    <row r="202" spans="3:3">
      <c r="C202" s="1"/>
    </row>
    <row r="203" spans="3:3">
      <c r="C203" s="1"/>
    </row>
    <row r="204" spans="3:3">
      <c r="C204" s="1"/>
    </row>
    <row r="205" spans="3:3">
      <c r="C205" s="1"/>
    </row>
    <row r="206" spans="3:3">
      <c r="C206" s="1"/>
    </row>
    <row r="207" spans="3:3">
      <c r="C207" s="1"/>
    </row>
    <row r="208" spans="3:3">
      <c r="C208" s="1"/>
    </row>
    <row r="209" spans="3:3">
      <c r="C209" s="1"/>
    </row>
    <row r="210" spans="3:3">
      <c r="C210" s="1"/>
    </row>
    <row r="211" spans="3:3">
      <c r="C211" s="1"/>
    </row>
    <row r="212" spans="3:3">
      <c r="C212" s="1"/>
    </row>
    <row r="213" spans="3:3">
      <c r="C213" s="1"/>
    </row>
    <row r="214" spans="3:3">
      <c r="C214" s="1"/>
    </row>
    <row r="215" spans="3:3">
      <c r="C215" s="1"/>
    </row>
    <row r="216" spans="3:3">
      <c r="C216" s="1"/>
    </row>
    <row r="217" spans="3:3">
      <c r="C217" s="1"/>
    </row>
    <row r="218" spans="3:3">
      <c r="C218" s="1"/>
    </row>
    <row r="219" spans="3:3">
      <c r="C219" s="1"/>
    </row>
    <row r="220" spans="3:3">
      <c r="C220" s="1"/>
    </row>
    <row r="221" spans="3:3">
      <c r="C221" s="1"/>
    </row>
    <row r="222" spans="3:3">
      <c r="C222" s="1"/>
    </row>
    <row r="223" spans="3:3">
      <c r="C223" s="1"/>
    </row>
    <row r="224" spans="3:3">
      <c r="C224" s="1"/>
    </row>
    <row r="225" spans="3:3">
      <c r="C225" s="1"/>
    </row>
    <row r="226" spans="3:3">
      <c r="C226" s="1"/>
    </row>
    <row r="227" spans="3:3">
      <c r="C227" s="1"/>
    </row>
    <row r="228" spans="3:3">
      <c r="C228" s="1"/>
    </row>
    <row r="229" spans="3:3">
      <c r="C229" s="1"/>
    </row>
    <row r="230" spans="3:3">
      <c r="C230" s="1"/>
    </row>
    <row r="231" spans="3:3">
      <c r="C231" s="1"/>
    </row>
    <row r="232" spans="3:3">
      <c r="C232" s="1"/>
    </row>
    <row r="233" spans="3:3">
      <c r="C233" s="1"/>
    </row>
    <row r="234" spans="3:3">
      <c r="C234" s="1"/>
    </row>
    <row r="235" spans="3:3">
      <c r="C235" s="1"/>
    </row>
    <row r="236" spans="3:3">
      <c r="C236" s="1"/>
    </row>
    <row r="237" spans="3:3">
      <c r="C237" s="1"/>
    </row>
    <row r="238" spans="3:3">
      <c r="C238" s="1"/>
    </row>
    <row r="239" spans="3:3">
      <c r="C239" s="1"/>
    </row>
    <row r="240" spans="3:3">
      <c r="C240" s="1"/>
    </row>
    <row r="241" spans="3:3">
      <c r="C241" s="1"/>
    </row>
    <row r="242" spans="3:3">
      <c r="C242" s="1"/>
    </row>
    <row r="243" spans="3:3">
      <c r="C243" s="1"/>
    </row>
    <row r="244" spans="3:3">
      <c r="C244" s="1"/>
    </row>
    <row r="245" spans="3:3">
      <c r="C245" s="1"/>
    </row>
    <row r="246" spans="3:3">
      <c r="C246" s="1"/>
    </row>
    <row r="247" spans="3:3">
      <c r="C247" s="1"/>
    </row>
    <row r="248" spans="3:3">
      <c r="C248" s="1"/>
    </row>
    <row r="249" spans="3:3">
      <c r="C249" s="1"/>
    </row>
    <row r="250" spans="3:3">
      <c r="C250" s="1"/>
    </row>
    <row r="251" spans="3:3">
      <c r="C251" s="1"/>
    </row>
    <row r="252" spans="3:3">
      <c r="C252" s="1"/>
    </row>
    <row r="253" spans="3:3">
      <c r="C253" s="1"/>
    </row>
    <row r="254" spans="3:3">
      <c r="C254" s="1"/>
    </row>
    <row r="255" spans="3:3">
      <c r="C255" s="1"/>
    </row>
    <row r="256" spans="3:3">
      <c r="C256" s="1"/>
    </row>
    <row r="257" spans="3:3">
      <c r="C257" s="1"/>
    </row>
    <row r="258" spans="3:3">
      <c r="C258" s="1"/>
    </row>
    <row r="259" spans="3:3">
      <c r="C259" s="1"/>
    </row>
    <row r="260" spans="3:3">
      <c r="C260" s="1"/>
    </row>
    <row r="261" spans="3:3">
      <c r="C261" s="1"/>
    </row>
    <row r="262" spans="3:3">
      <c r="C262" s="1"/>
    </row>
    <row r="263" spans="3:3">
      <c r="C263" s="1"/>
    </row>
    <row r="264" spans="3:3">
      <c r="C264" s="1"/>
    </row>
    <row r="265" spans="3:3">
      <c r="C265" s="1"/>
    </row>
    <row r="266" spans="3:3">
      <c r="C266" s="1"/>
    </row>
    <row r="267" spans="3:3">
      <c r="C267" s="1"/>
    </row>
    <row r="268" spans="3:3">
      <c r="C268" s="1"/>
    </row>
    <row r="269" spans="3:3">
      <c r="C269" s="1"/>
    </row>
    <row r="270" spans="3:3">
      <c r="C270" s="1"/>
    </row>
    <row r="271" spans="3:3">
      <c r="C271" s="1"/>
    </row>
    <row r="272" spans="3:3">
      <c r="C272" s="1"/>
    </row>
    <row r="273" spans="3:3">
      <c r="C273" s="1"/>
    </row>
    <row r="274" spans="3:3">
      <c r="C274" s="1"/>
    </row>
    <row r="275" spans="3:3">
      <c r="C275" s="1"/>
    </row>
    <row r="276" spans="3:3">
      <c r="C276" s="1"/>
    </row>
    <row r="277" spans="3:3">
      <c r="C277" s="1"/>
    </row>
    <row r="278" spans="3:3">
      <c r="C278" s="1"/>
    </row>
    <row r="279" spans="3:3">
      <c r="C279" s="1"/>
    </row>
    <row r="280" spans="3:3">
      <c r="C280" s="1"/>
    </row>
    <row r="281" spans="3:3">
      <c r="C281" s="1"/>
    </row>
    <row r="282" spans="3:3">
      <c r="C282" s="1"/>
    </row>
    <row r="283" spans="3:3">
      <c r="C283" s="1"/>
    </row>
    <row r="284" spans="3:3">
      <c r="C284" s="1"/>
    </row>
    <row r="285" spans="3:3">
      <c r="C285" s="1"/>
    </row>
    <row r="286" spans="3:3">
      <c r="C286" s="1"/>
    </row>
    <row r="287" spans="3:3">
      <c r="C287" s="1"/>
    </row>
    <row r="288" spans="3:3">
      <c r="C288" s="1"/>
    </row>
    <row r="289" spans="3:3">
      <c r="C289" s="1"/>
    </row>
    <row r="290" spans="3:3">
      <c r="C290" s="1"/>
    </row>
    <row r="291" spans="3:3">
      <c r="C291" s="1"/>
    </row>
    <row r="292" spans="3:3">
      <c r="C292" s="1"/>
    </row>
    <row r="293" spans="3:3">
      <c r="C293" s="1"/>
    </row>
    <row r="294" spans="3:3">
      <c r="C294" s="1"/>
    </row>
    <row r="295" spans="3:3">
      <c r="C295" s="1"/>
    </row>
    <row r="296" spans="3:3">
      <c r="C296" s="1"/>
    </row>
    <row r="297" spans="3:3">
      <c r="C297" s="1"/>
    </row>
    <row r="298" spans="3:3">
      <c r="C298" s="1"/>
    </row>
    <row r="299" spans="3:3">
      <c r="C299" s="1"/>
    </row>
    <row r="300" spans="3:3">
      <c r="C300" s="1"/>
    </row>
    <row r="301" spans="3:3">
      <c r="C301" s="1"/>
    </row>
    <row r="302" spans="3:3">
      <c r="C302" s="1"/>
    </row>
    <row r="303" spans="3:3">
      <c r="C303" s="1"/>
    </row>
    <row r="304" spans="3:3">
      <c r="C304" s="1"/>
    </row>
    <row r="305" spans="3:3">
      <c r="C305" s="1"/>
    </row>
    <row r="306" spans="3:3">
      <c r="C306" s="1"/>
    </row>
    <row r="307" spans="3:3">
      <c r="C307" s="1"/>
    </row>
    <row r="308" spans="3:3">
      <c r="C308" s="1"/>
    </row>
    <row r="309" spans="3:3">
      <c r="C309" s="1"/>
    </row>
    <row r="310" spans="3:3">
      <c r="C310" s="1"/>
    </row>
    <row r="311" spans="3:3">
      <c r="C311" s="1"/>
    </row>
    <row r="312" spans="3:3">
      <c r="C312" s="1"/>
    </row>
    <row r="313" spans="3:3">
      <c r="C313" s="1"/>
    </row>
    <row r="314" spans="3:3">
      <c r="C314" s="1"/>
    </row>
    <row r="315" spans="3:3">
      <c r="C315" s="1"/>
    </row>
    <row r="316" spans="3:3">
      <c r="C316" s="1"/>
    </row>
    <row r="317" spans="3:3">
      <c r="C317" s="1"/>
    </row>
    <row r="318" spans="3:3">
      <c r="C318" s="1"/>
    </row>
    <row r="319" spans="3:3">
      <c r="C319" s="1"/>
    </row>
    <row r="320" spans="3:3">
      <c r="C320" s="1"/>
    </row>
    <row r="321" spans="3:3">
      <c r="C321" s="1"/>
    </row>
    <row r="322" spans="3:3">
      <c r="C322" s="1"/>
    </row>
    <row r="323" spans="3:3">
      <c r="C323" s="1"/>
    </row>
    <row r="324" spans="3:3">
      <c r="C324" s="1"/>
    </row>
    <row r="325" spans="3:3">
      <c r="C325" s="1"/>
    </row>
    <row r="326" spans="3:3">
      <c r="C326" s="1"/>
    </row>
    <row r="327" spans="3:3">
      <c r="C327" s="1"/>
    </row>
    <row r="328" spans="3:3">
      <c r="C328" s="1"/>
    </row>
    <row r="329" spans="3:3">
      <c r="C329" s="1"/>
    </row>
    <row r="330" spans="3:3">
      <c r="C330" s="1"/>
    </row>
    <row r="331" spans="3:3">
      <c r="C331" s="1"/>
    </row>
    <row r="332" spans="3:3">
      <c r="C332" s="1"/>
    </row>
    <row r="333" spans="3:3">
      <c r="C333" s="1"/>
    </row>
    <row r="334" spans="3:3">
      <c r="C334" s="1"/>
    </row>
    <row r="335" spans="3:3">
      <c r="C335" s="1"/>
    </row>
    <row r="336" spans="3:3">
      <c r="C336" s="1"/>
    </row>
    <row r="337" spans="3:3">
      <c r="C337" s="1"/>
    </row>
    <row r="338" spans="3:3">
      <c r="C338" s="1"/>
    </row>
    <row r="339" spans="3:3">
      <c r="C339" s="1"/>
    </row>
    <row r="340" spans="3:3">
      <c r="C340" s="1"/>
    </row>
    <row r="341" spans="3:3">
      <c r="C341" s="1"/>
    </row>
    <row r="342" spans="3:3">
      <c r="C342" s="1"/>
    </row>
    <row r="343" spans="3:3">
      <c r="C343" s="1"/>
    </row>
    <row r="344" spans="3:3">
      <c r="C344" s="1"/>
    </row>
    <row r="345" spans="3:3">
      <c r="C345" s="1"/>
    </row>
    <row r="346" spans="3:3">
      <c r="C346" s="1"/>
    </row>
    <row r="347" spans="3:3">
      <c r="C347" s="1"/>
    </row>
    <row r="348" spans="3:3">
      <c r="C348" s="1"/>
    </row>
    <row r="349" spans="3:3">
      <c r="C349" s="1"/>
    </row>
    <row r="350" spans="3:3">
      <c r="C350" s="1"/>
    </row>
    <row r="351" spans="3:3">
      <c r="C351" s="1"/>
    </row>
    <row r="352" spans="3:3">
      <c r="C352" s="1"/>
    </row>
    <row r="353" spans="3:3">
      <c r="C353" s="1"/>
    </row>
    <row r="354" spans="3:3">
      <c r="C354" s="1"/>
    </row>
    <row r="355" spans="3:3">
      <c r="C355" s="1"/>
    </row>
    <row r="356" spans="3:3">
      <c r="C356" s="1"/>
    </row>
    <row r="357" spans="3:3">
      <c r="C357" s="1"/>
    </row>
    <row r="358" spans="3:3">
      <c r="C358" s="1"/>
    </row>
    <row r="359" spans="3:3">
      <c r="C359" s="1"/>
    </row>
    <row r="360" spans="3:3">
      <c r="C360" s="1"/>
    </row>
    <row r="361" spans="3:3">
      <c r="C361" s="1"/>
    </row>
    <row r="362" spans="3:3">
      <c r="C362" s="1"/>
    </row>
    <row r="363" spans="3:3">
      <c r="C363" s="1"/>
    </row>
    <row r="364" spans="3:3">
      <c r="C364" s="1"/>
    </row>
    <row r="365" spans="3:3">
      <c r="C365" s="1"/>
    </row>
  </sheetData>
  <sheetProtection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3BC99BFBF3879488F0AA57DACD3D744" ma:contentTypeVersion="25" ma:contentTypeDescription="Opprett et nytt dokument." ma:contentTypeScope="" ma:versionID="158c8f0d031e57add8868706cf3c589c">
  <xsd:schema xmlns:xsd="http://www.w3.org/2001/XMLSchema" xmlns:xs="http://www.w3.org/2001/XMLSchema" xmlns:p="http://schemas.microsoft.com/office/2006/metadata/properties" xmlns:ns2="b68d0de4-c9af-4563-a9b5-7f5dae2106f5" xmlns:ns3="83760510-8d8b-4e34-a312-028c37344278" targetNamespace="http://schemas.microsoft.com/office/2006/metadata/properties" ma:root="true" ma:fieldsID="35c05c6d9650d0becb32f226072603f6" ns2:_="" ns3:_="">
    <xsd:import namespace="b68d0de4-c9af-4563-a9b5-7f5dae2106f5"/>
    <xsd:import namespace="83760510-8d8b-4e34-a312-028c3734427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Bilde" minOccurs="0"/>
                <xsd:element ref="ns2:MediaServiceObjectDetectorVersions" minOccurs="0"/>
                <xsd:element ref="ns2:MediaServiceSearchProperties" minOccurs="0"/>
                <xsd:element ref="ns2:H_x00f8_ringsfrist"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8d0de4-c9af-4563-a9b5-7f5dae2106f5"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DateTaken" ma:index="9" nillable="true" ma:displayName="MediaServiceDateTaken" ma:description="" ma:hidden="true" ma:internalName="MediaServiceDateTaken" ma:readOnly="true">
      <xsd:simpleType>
        <xsd:restriction base="dms:Text"/>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LengthInSeconds" ma:index="13" nillable="true" ma:displayName="MediaLengthInSeconds" ma:description=""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ildemerkelapper" ma:readOnly="false" ma:fieldId="{5cf76f15-5ced-4ddc-b409-7134ff3c332f}" ma:taxonomyMulti="true" ma:sspId="17b69498-50b9-4689-b318-b6d9c6b419de" ma:termSetId="09814cd3-568e-fe90-9814-8d621ff8fb84" ma:anchorId="fba54fb3-c3e1-fe81-a776-ca4b69148c4d" ma:open="true" ma:isKeyword="false">
      <xsd:complexType>
        <xsd:sequence>
          <xsd:element ref="pc:Terms" minOccurs="0" maxOccurs="1"/>
        </xsd:sequence>
      </xsd:complexType>
    </xsd:element>
    <xsd:element name="Bilde" ma:index="17" nillable="true" ma:displayName="Bilde" ma:internalName="Bilde" ma:readOnly="false">
      <xsd:simpleType>
        <xsd:restriction base="dms:Unknown"/>
      </xsd:simpleType>
    </xsd:element>
    <xsd:element name="MediaServiceObjectDetectorVersions" ma:index="21" nillable="true" ma:displayName="MediaServiceObjectDetectorVersions" ma:description="" ma:hidden="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H_x00f8_ringsfrist" ma:index="23" nillable="true" ma:displayName="Høringsfrist" ma:format="DateOnly" ma:internalName="H_x00f8_ringsfrist">
      <xsd:simpleType>
        <xsd:restriction base="dms:DateTim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760510-8d8b-4e34-a312-028c37344278" elementFormDefault="qualified">
    <xsd:import namespace="http://schemas.microsoft.com/office/2006/documentManagement/types"/>
    <xsd:import namespace="http://schemas.microsoft.com/office/infopath/2007/PartnerControls"/>
    <xsd:element name="SharedWithUsers" ma:index="7" nillable="true" ma:displayName="Delt med"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8" nillable="true" ma:displayName="Delingsdetaljer" ma:internalName="SharedWithDetails" ma:readOnly="true">
      <xsd:simpleType>
        <xsd:restriction base="dms:Note">
          <xsd:maxLength value="255"/>
        </xsd:restriction>
      </xsd:simpleType>
    </xsd:element>
    <xsd:element name="TaxCatchAll" ma:index="16" nillable="true" ma:displayName="Taxonomy Catch All Column" ma:hidden="true" ma:list="{bd46a088-4bd4-43ae-a131-2443f3e23909}" ma:internalName="TaxCatchAll" ma:showField="CatchAllData" ma:web="83760510-8d8b-4e34-a312-028c373442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3760510-8d8b-4e34-a312-028c37344278" xsi:nil="true"/>
    <lcf76f155ced4ddcb4097134ff3c332f xmlns="b68d0de4-c9af-4563-a9b5-7f5dae2106f5">
      <Terms xmlns="http://schemas.microsoft.com/office/infopath/2007/PartnerControls"/>
    </lcf76f155ced4ddcb4097134ff3c332f>
    <Bilde xmlns="b68d0de4-c9af-4563-a9b5-7f5dae2106f5" xsi:nil="true"/>
    <H_x00f8_ringsfrist xmlns="b68d0de4-c9af-4563-a9b5-7f5dae2106f5" xsi:nil="true"/>
  </documentManagement>
</p:properties>
</file>

<file path=customXml/itemProps1.xml><?xml version="1.0" encoding="utf-8"?>
<ds:datastoreItem xmlns:ds="http://schemas.openxmlformats.org/officeDocument/2006/customXml" ds:itemID="{96B02A34-697A-491D-AA37-AAD2A46E9A46}"/>
</file>

<file path=customXml/itemProps2.xml><?xml version="1.0" encoding="utf-8"?>
<ds:datastoreItem xmlns:ds="http://schemas.openxmlformats.org/officeDocument/2006/customXml" ds:itemID="{D3EEF8F5-B688-42A0-8A49-4762D5F05483}"/>
</file>

<file path=customXml/itemProps3.xml><?xml version="1.0" encoding="utf-8"?>
<ds:datastoreItem xmlns:ds="http://schemas.openxmlformats.org/officeDocument/2006/customXml" ds:itemID="{67C4A3EA-9F1E-4422-B8B0-7481DAE3E082}"/>
</file>

<file path=docProps/app.xml><?xml version="1.0" encoding="utf-8"?>
<Properties xmlns="http://schemas.openxmlformats.org/officeDocument/2006/extended-properties" xmlns:vt="http://schemas.openxmlformats.org/officeDocument/2006/docPropsVTypes">
  <Application>Microsoft Excel Online</Application>
  <Manager/>
  <Company>ABM-Utvikling</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Marie Ellefsen</dc:creator>
  <cp:keywords/>
  <dc:description/>
  <cp:lastModifiedBy/>
  <cp:revision/>
  <dcterms:created xsi:type="dcterms:W3CDTF">2010-02-04T09:23:33Z</dcterms:created>
  <dcterms:modified xsi:type="dcterms:W3CDTF">2025-12-12T10:47:44Z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0x010100A3BC99BFBF3879488F0AA57DACD3D744</vt:lpwstr>
  </property>
  <property fmtid="{D5CDD505-2E9C-101B-9397-08002B2CF9AE}" pid="3" name="MediaServiceImageTags">
    <vt:lpwstr/>
  </property>
</Properties>
</file>